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defaultThemeVersion="124226"/>
  <mc:AlternateContent xmlns:mc="http://schemas.openxmlformats.org/markup-compatibility/2006">
    <mc:Choice Requires="x15">
      <x15ac:absPath xmlns:x15ac="http://schemas.microsoft.com/office/spreadsheetml/2010/11/ac" url="C:\Users\1017127\Desktop\2022.2Q\암호화 해제\홈페이지 등재자료\국내\"/>
    </mc:Choice>
  </mc:AlternateContent>
  <bookViews>
    <workbookView xWindow="0" yWindow="0" windowWidth="16080" windowHeight="9615" tabRatio="911"/>
  </bookViews>
  <sheets>
    <sheet name="목차" sheetId="21" r:id="rId1"/>
    <sheet name="그룹 경영실적 요약" sheetId="8" r:id="rId2"/>
    <sheet name="손익현황(그룹 및 은행)" sheetId="37" r:id="rId3"/>
    <sheet name="재무상태표(그룹 및 은행)" sheetId="111" r:id="rId4"/>
    <sheet name="NIM &amp; NIS 현황(그룹 및 은행)" sheetId="39" r:id="rId5"/>
    <sheet name="수수료이익 현황(은행)" sheetId="40" r:id="rId6"/>
    <sheet name="판매관리비 현황(그룹 및 은행)" sheetId="41" r:id="rId7"/>
    <sheet name="운용 및 조달현황(부산은행)" sheetId="106" r:id="rId8"/>
    <sheet name="운용 및 조달현황(경남은행)" sheetId="132" r:id="rId9"/>
    <sheet name="자산건전성(그룹)" sheetId="42" r:id="rId10"/>
    <sheet name="자산건전성 현황(부산은행)" sheetId="107" r:id="rId11"/>
    <sheet name="자산건전성 현황(경남은행)" sheetId="133" r:id="rId12"/>
    <sheet name="연체율(부산은행)" sheetId="134" r:id="rId13"/>
    <sheet name="연체율(경남은행)" sheetId="124" r:id="rId14"/>
    <sheet name="충당금 현황(그룹 및 은행)" sheetId="110" r:id="rId15"/>
    <sheet name="자본적정성(그룹 및 은행)" sheetId="56" r:id="rId16"/>
    <sheet name="손익현황(비은행부문)" sheetId="129" r:id="rId17"/>
    <sheet name="포트폴리오 현황(BNK캐피탈)" sheetId="131" r:id="rId18"/>
  </sheets>
  <externalReferences>
    <externalReference r:id="rId19"/>
  </externalReferences>
  <definedNames>
    <definedName name="_xlnm.Print_Area" localSheetId="2">'손익현황(그룹 및 은행)'!$A$1:$AJ$50</definedName>
    <definedName name="_xlnm.Print_Area" localSheetId="5">'수수료이익 현황(은행)'!$A$1:$AJ$28</definedName>
    <definedName name="_xlnm.Print_Area" localSheetId="13">'연체율(경남은행)'!$A$1:$AE$35</definedName>
    <definedName name="_xlnm.Print_Area" localSheetId="9">'자산건전성(그룹)'!$A$1:$AE$27</definedName>
    <definedName name="_xlnm.Print_Area" localSheetId="3">'재무상태표(그룹 및 은행)'!$A$1:$AD$57</definedName>
    <definedName name="_xlnm.Print_Area" localSheetId="14">'충당금 현황(그룹 및 은행)'!$A$1:$AJ$51</definedName>
    <definedName name="_xlnm.Print_Area" localSheetId="6">'판매관리비 현황(그룹 및 은행)'!$A$1:$AJ$33</definedName>
  </definedNames>
  <calcPr calcId="162913"/>
  <fileRecoveryPr autoRecover="0"/>
</workbook>
</file>

<file path=xl/calcChain.xml><?xml version="1.0" encoding="utf-8"?>
<calcChain xmlns="http://schemas.openxmlformats.org/spreadsheetml/2006/main">
  <c r="AJ43" i="37" l="1"/>
  <c r="AJ45" i="37" s="1"/>
  <c r="AJ47" i="37" s="1"/>
  <c r="AH13" i="110" l="1"/>
  <c r="AH12" i="110"/>
  <c r="AG37" i="110" l="1"/>
  <c r="AG13" i="110"/>
  <c r="AG12" i="110"/>
  <c r="AA25" i="56" l="1"/>
  <c r="AA20" i="56"/>
  <c r="AC38" i="129" l="1"/>
  <c r="AC40" i="129" s="1"/>
  <c r="AC42" i="129" s="1"/>
  <c r="Y25" i="56" l="1"/>
  <c r="Y20" i="56"/>
  <c r="Y22" i="132"/>
  <c r="V14" i="111" l="1"/>
  <c r="T14" i="111" l="1"/>
  <c r="W45" i="110" l="1"/>
  <c r="W41" i="110"/>
  <c r="S64" i="106" l="1"/>
  <c r="S63" i="106"/>
  <c r="S62" i="106"/>
</calcChain>
</file>

<file path=xl/sharedStrings.xml><?xml version="1.0" encoding="utf-8"?>
<sst xmlns="http://schemas.openxmlformats.org/spreadsheetml/2006/main" count="1565" uniqueCount="615">
  <si>
    <t xml:space="preserve"> </t>
    <phoneticPr fontId="3" type="noConversion"/>
  </si>
  <si>
    <t xml:space="preserve"> </t>
    <phoneticPr fontId="3" type="noConversion"/>
  </si>
  <si>
    <t>FY2015 4Q</t>
    <phoneticPr fontId="5" type="noConversion"/>
  </si>
  <si>
    <t>FY2015</t>
    <phoneticPr fontId="9" type="noConversion"/>
  </si>
  <si>
    <t>FY2015</t>
    <phoneticPr fontId="9" type="noConversion"/>
  </si>
  <si>
    <t>FY2015</t>
    <phoneticPr fontId="9" type="noConversion"/>
  </si>
  <si>
    <t>FY2016 4Q</t>
    <phoneticPr fontId="5" type="noConversion"/>
  </si>
  <si>
    <t>FY2016</t>
    <phoneticPr fontId="9" type="noConversion"/>
  </si>
  <si>
    <t>FY2016</t>
    <phoneticPr fontId="9" type="noConversion"/>
  </si>
  <si>
    <t>FY2016</t>
    <phoneticPr fontId="9" type="noConversion"/>
  </si>
  <si>
    <t>FY2017 1Q</t>
    <phoneticPr fontId="5" type="noConversion"/>
  </si>
  <si>
    <t>FY2017 1Q</t>
    <phoneticPr fontId="4" type="noConversion"/>
  </si>
  <si>
    <t>FY2017 1Q</t>
    <phoneticPr fontId="1" type="noConversion"/>
  </si>
  <si>
    <t xml:space="preserve">ROA </t>
    <phoneticPr fontId="5" type="noConversion"/>
  </si>
  <si>
    <t>ROE</t>
    <phoneticPr fontId="5" type="noConversion"/>
  </si>
  <si>
    <t xml:space="preserve">   (Avg. LTV)</t>
    <phoneticPr fontId="5" type="noConversion"/>
  </si>
  <si>
    <t xml:space="preserve">   </t>
    <phoneticPr fontId="5" type="noConversion"/>
  </si>
  <si>
    <t>FY2015 4Q</t>
    <phoneticPr fontId="5" type="noConversion"/>
  </si>
  <si>
    <t>FY2016 4Q</t>
    <phoneticPr fontId="5" type="noConversion"/>
  </si>
  <si>
    <t>FY2017 2Q</t>
    <phoneticPr fontId="5" type="noConversion"/>
  </si>
  <si>
    <t>FY2017 2Q</t>
    <phoneticPr fontId="5" type="noConversion"/>
  </si>
  <si>
    <t>FY2017 2Q</t>
    <phoneticPr fontId="4" type="noConversion"/>
  </si>
  <si>
    <t>FY2015 4Q</t>
    <phoneticPr fontId="9" type="noConversion"/>
  </si>
  <si>
    <t>FY2016 4Q</t>
    <phoneticPr fontId="9" type="noConversion"/>
  </si>
  <si>
    <t>FY2017 2Q</t>
    <phoneticPr fontId="5" type="noConversion"/>
  </si>
  <si>
    <t>FY2017 2Q</t>
    <phoneticPr fontId="4" type="noConversion"/>
  </si>
  <si>
    <t>FY2015 4Q</t>
    <phoneticPr fontId="9" type="noConversion"/>
  </si>
  <si>
    <t>FY2015 4Q</t>
    <phoneticPr fontId="5" type="noConversion"/>
  </si>
  <si>
    <t>FY2017 2Q</t>
    <phoneticPr fontId="5" type="noConversion"/>
  </si>
  <si>
    <t>FY2015 4Q</t>
    <phoneticPr fontId="5" type="noConversion"/>
  </si>
  <si>
    <t>FY2016 4Q</t>
    <phoneticPr fontId="5" type="noConversion"/>
  </si>
  <si>
    <t>FY2017 2Q</t>
    <phoneticPr fontId="9" type="noConversion"/>
  </si>
  <si>
    <t>FY2017 2Q</t>
    <phoneticPr fontId="5" type="noConversion"/>
  </si>
  <si>
    <t>FY2017 2Q</t>
    <phoneticPr fontId="5" type="noConversion"/>
  </si>
  <si>
    <t>FY2017 2Q</t>
    <phoneticPr fontId="5" type="noConversion"/>
  </si>
  <si>
    <t>MMDA</t>
    <phoneticPr fontId="5" type="noConversion"/>
  </si>
  <si>
    <t>MMDA</t>
    <phoneticPr fontId="56" type="noConversion"/>
  </si>
  <si>
    <t xml:space="preserve"> </t>
    <phoneticPr fontId="56" type="noConversion"/>
  </si>
  <si>
    <t>FY2017 3Q</t>
    <phoneticPr fontId="5" type="noConversion"/>
  </si>
  <si>
    <t>FY2017 3Q</t>
    <phoneticPr fontId="1" type="noConversion"/>
  </si>
  <si>
    <t>FY2017 3Q</t>
    <phoneticPr fontId="56" type="noConversion"/>
  </si>
  <si>
    <t>FY2017 3Q</t>
    <phoneticPr fontId="9" type="noConversion"/>
  </si>
  <si>
    <t>FY2017 3Q</t>
    <phoneticPr fontId="4" type="noConversion"/>
  </si>
  <si>
    <t>FY2017 3Q</t>
    <phoneticPr fontId="4" type="noConversion"/>
  </si>
  <si>
    <t>FY2017 3Q</t>
    <phoneticPr fontId="5" type="noConversion"/>
  </si>
  <si>
    <t>FY2017 3Q</t>
    <phoneticPr fontId="56" type="noConversion"/>
  </si>
  <si>
    <t>FY2017 3Q</t>
    <phoneticPr fontId="9" type="noConversion"/>
  </si>
  <si>
    <t>FY2017 3Q</t>
    <phoneticPr fontId="5" type="noConversion"/>
  </si>
  <si>
    <t>MMDA</t>
    <phoneticPr fontId="5" type="noConversion"/>
  </si>
  <si>
    <t>MMDA</t>
    <phoneticPr fontId="5" type="noConversion"/>
  </si>
  <si>
    <t>FY2015 4Q</t>
    <phoneticPr fontId="1" type="noConversion"/>
  </si>
  <si>
    <t>FY2016 4Q</t>
    <phoneticPr fontId="1" type="noConversion"/>
  </si>
  <si>
    <t>FY2017 4Q</t>
    <phoneticPr fontId="5" type="noConversion"/>
  </si>
  <si>
    <t>FY2017 4Q</t>
    <phoneticPr fontId="1" type="noConversion"/>
  </si>
  <si>
    <t>FY2017 4Q</t>
    <phoneticPr fontId="56" type="noConversion"/>
  </si>
  <si>
    <t>FY2017 4Q</t>
    <phoneticPr fontId="9" type="noConversion"/>
  </si>
  <si>
    <t>FY2017 4Q</t>
    <phoneticPr fontId="4" type="noConversion"/>
  </si>
  <si>
    <t>FY2017 4Q</t>
    <phoneticPr fontId="4" type="noConversion"/>
  </si>
  <si>
    <t>FY2017 4Q</t>
    <phoneticPr fontId="5" type="noConversion"/>
  </si>
  <si>
    <t>FY2017 4Q</t>
    <phoneticPr fontId="56" type="noConversion"/>
  </si>
  <si>
    <t>FY2017 4Q</t>
    <phoneticPr fontId="9" type="noConversion"/>
  </si>
  <si>
    <r>
      <rPr>
        <b/>
        <sz val="8"/>
        <color indexed="8"/>
        <rFont val="맑은 고딕"/>
        <family val="3"/>
        <charset val="129"/>
      </rPr>
      <t>은행부문</t>
    </r>
    <phoneticPr fontId="5" type="noConversion"/>
  </si>
  <si>
    <r>
      <rPr>
        <sz val="8"/>
        <color indexed="8"/>
        <rFont val="맑은 고딕"/>
        <family val="3"/>
        <charset val="129"/>
      </rPr>
      <t>부산은행</t>
    </r>
    <phoneticPr fontId="5" type="noConversion"/>
  </si>
  <si>
    <r>
      <rPr>
        <sz val="8"/>
        <color indexed="8"/>
        <rFont val="맑은 고딕"/>
        <family val="3"/>
        <charset val="129"/>
      </rPr>
      <t>경남은행</t>
    </r>
    <phoneticPr fontId="5" type="noConversion"/>
  </si>
  <si>
    <r>
      <rPr>
        <b/>
        <sz val="8"/>
        <color indexed="8"/>
        <rFont val="맑은 고딕"/>
        <family val="3"/>
        <charset val="129"/>
      </rPr>
      <t>비은행부문</t>
    </r>
    <phoneticPr fontId="5" type="noConversion"/>
  </si>
  <si>
    <r>
      <rPr>
        <sz val="8"/>
        <color indexed="8"/>
        <rFont val="맑은 고딕"/>
        <family val="3"/>
        <charset val="129"/>
      </rPr>
      <t>증권</t>
    </r>
    <phoneticPr fontId="5" type="noConversion"/>
  </si>
  <si>
    <r>
      <rPr>
        <sz val="8"/>
        <color indexed="8"/>
        <rFont val="맑은 고딕"/>
        <family val="3"/>
        <charset val="129"/>
      </rPr>
      <t>캐피탈</t>
    </r>
    <phoneticPr fontId="5" type="noConversion"/>
  </si>
  <si>
    <r>
      <rPr>
        <sz val="8"/>
        <color indexed="8"/>
        <rFont val="맑은 고딕"/>
        <family val="3"/>
        <charset val="129"/>
      </rPr>
      <t>저축은행</t>
    </r>
    <phoneticPr fontId="5" type="noConversion"/>
  </si>
  <si>
    <r>
      <rPr>
        <sz val="8"/>
        <color indexed="8"/>
        <rFont val="맑은 고딕"/>
        <family val="3"/>
        <charset val="129"/>
      </rPr>
      <t>자산운용</t>
    </r>
    <phoneticPr fontId="5" type="noConversion"/>
  </si>
  <si>
    <r>
      <rPr>
        <sz val="8"/>
        <color indexed="8"/>
        <rFont val="맑은 고딕"/>
        <family val="3"/>
        <charset val="129"/>
      </rPr>
      <t>신용정보</t>
    </r>
    <phoneticPr fontId="5" type="noConversion"/>
  </si>
  <si>
    <r>
      <rPr>
        <sz val="8"/>
        <color indexed="8"/>
        <rFont val="맑은 고딕"/>
        <family val="3"/>
        <charset val="129"/>
      </rPr>
      <t>시스템</t>
    </r>
    <phoneticPr fontId="5" type="noConversion"/>
  </si>
  <si>
    <r>
      <rPr>
        <sz val="8"/>
        <color indexed="8"/>
        <rFont val="맑은 고딕"/>
        <family val="3"/>
        <charset val="129"/>
      </rPr>
      <t>기본자본비율</t>
    </r>
    <phoneticPr fontId="5" type="noConversion"/>
  </si>
  <si>
    <r>
      <rPr>
        <sz val="8"/>
        <color indexed="8"/>
        <rFont val="맑은 고딕"/>
        <family val="3"/>
        <charset val="129"/>
      </rPr>
      <t>보통주자본비율</t>
    </r>
    <phoneticPr fontId="5" type="noConversion"/>
  </si>
  <si>
    <r>
      <rPr>
        <sz val="8"/>
        <rFont val="맑은 고딕"/>
        <family val="3"/>
        <charset val="129"/>
      </rPr>
      <t>기본자본비율</t>
    </r>
    <phoneticPr fontId="5" type="noConversion"/>
  </si>
  <si>
    <r>
      <t xml:space="preserve">   </t>
    </r>
    <r>
      <rPr>
        <sz val="8"/>
        <color indexed="8"/>
        <rFont val="맑은 고딕"/>
        <family val="3"/>
        <charset val="129"/>
      </rPr>
      <t>차입부채</t>
    </r>
    <phoneticPr fontId="5" type="noConversion"/>
  </si>
  <si>
    <t>FY2017</t>
    <phoneticPr fontId="5" type="noConversion"/>
  </si>
  <si>
    <t>FY2017</t>
    <phoneticPr fontId="56" type="noConversion"/>
  </si>
  <si>
    <t>FY2015 4Q</t>
    <phoneticPr fontId="9" type="noConversion"/>
  </si>
  <si>
    <t>FY2016 4Q</t>
    <phoneticPr fontId="5" type="noConversion"/>
  </si>
  <si>
    <t>FY2017</t>
    <phoneticPr fontId="1" type="noConversion"/>
  </si>
  <si>
    <t>FY2017</t>
    <phoneticPr fontId="4" type="noConversion"/>
  </si>
  <si>
    <r>
      <rPr>
        <b/>
        <sz val="8"/>
        <color indexed="8"/>
        <rFont val="맑은 고딕"/>
        <family val="3"/>
        <charset val="129"/>
      </rPr>
      <t>지주</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연결조정</t>
    </r>
    <phoneticPr fontId="5" type="noConversion"/>
  </si>
  <si>
    <r>
      <rPr>
        <b/>
        <sz val="8"/>
        <rFont val="맑은 고딕"/>
        <family val="3"/>
        <charset val="129"/>
      </rPr>
      <t>그룹연결</t>
    </r>
    <r>
      <rPr>
        <b/>
        <sz val="8"/>
        <rFont val="Arial"/>
        <family val="2"/>
      </rPr>
      <t xml:space="preserve"> </t>
    </r>
    <r>
      <rPr>
        <b/>
        <sz val="8"/>
        <rFont val="맑은 고딕"/>
        <family val="3"/>
        <charset val="129"/>
      </rPr>
      <t>총자산</t>
    </r>
    <phoneticPr fontId="5" type="noConversion"/>
  </si>
  <si>
    <r>
      <rPr>
        <b/>
        <sz val="8"/>
        <color indexed="8"/>
        <rFont val="맑은 고딕"/>
        <family val="3"/>
        <charset val="129"/>
      </rPr>
      <t>요주의이하여신비율</t>
    </r>
    <phoneticPr fontId="5" type="noConversion"/>
  </si>
  <si>
    <r>
      <rPr>
        <b/>
        <sz val="8"/>
        <color indexed="8"/>
        <rFont val="맑은 고딕"/>
        <family val="3"/>
        <charset val="129"/>
      </rPr>
      <t>고정이하여신비율</t>
    </r>
    <phoneticPr fontId="5"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</si>
  <si>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전</t>
    </r>
    <r>
      <rPr>
        <b/>
        <sz val="8"/>
        <color indexed="8"/>
        <rFont val="Arial"/>
        <family val="2"/>
      </rPr>
      <t>)</t>
    </r>
    <phoneticPr fontId="5"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</si>
  <si>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후</t>
    </r>
    <r>
      <rPr>
        <b/>
        <sz val="8"/>
        <color indexed="8"/>
        <rFont val="Arial"/>
        <family val="2"/>
      </rPr>
      <t>)</t>
    </r>
    <phoneticPr fontId="5" type="noConversion"/>
  </si>
  <si>
    <r>
      <rPr>
        <b/>
        <sz val="8"/>
        <rFont val="맑은 고딕"/>
        <family val="3"/>
        <charset val="129"/>
      </rPr>
      <t>연체율</t>
    </r>
    <phoneticPr fontId="5"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</si>
  <si>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후</t>
    </r>
    <r>
      <rPr>
        <b/>
        <sz val="8"/>
        <color indexed="8"/>
        <rFont val="Arial"/>
        <family val="2"/>
      </rPr>
      <t>)</t>
    </r>
    <phoneticPr fontId="5" type="noConversion"/>
  </si>
  <si>
    <r>
      <rPr>
        <b/>
        <sz val="8"/>
        <rFont val="맑은 고딕"/>
        <family val="3"/>
        <charset val="129"/>
      </rPr>
      <t>연체율</t>
    </r>
    <phoneticPr fontId="5" type="noConversion"/>
  </si>
  <si>
    <r>
      <t xml:space="preserve">NPL </t>
    </r>
    <r>
      <rPr>
        <b/>
        <sz val="8"/>
        <rFont val="맑은 고딕"/>
        <family val="3"/>
        <charset val="129"/>
      </rPr>
      <t>커버리지비율</t>
    </r>
    <r>
      <rPr>
        <b/>
        <sz val="8"/>
        <rFont val="Arial"/>
        <family val="2"/>
      </rPr>
      <t xml:space="preserve"> (</t>
    </r>
    <r>
      <rPr>
        <b/>
        <sz val="8"/>
        <rFont val="맑은 고딕"/>
        <family val="3"/>
        <charset val="129"/>
      </rPr>
      <t>대손준비금</t>
    </r>
    <r>
      <rPr>
        <b/>
        <sz val="8"/>
        <rFont val="Arial"/>
        <family val="2"/>
      </rPr>
      <t xml:space="preserve"> </t>
    </r>
    <r>
      <rPr>
        <b/>
        <sz val="8"/>
        <rFont val="맑은 고딕"/>
        <family val="3"/>
        <charset val="129"/>
      </rPr>
      <t>차감</t>
    </r>
    <r>
      <rPr>
        <b/>
        <sz val="8"/>
        <rFont val="Arial"/>
        <family val="2"/>
      </rPr>
      <t xml:space="preserve"> </t>
    </r>
    <r>
      <rPr>
        <b/>
        <sz val="8"/>
        <rFont val="맑은 고딕"/>
        <family val="3"/>
        <charset val="129"/>
      </rPr>
      <t>전</t>
    </r>
    <r>
      <rPr>
        <b/>
        <sz val="8"/>
        <rFont val="Arial"/>
        <family val="2"/>
      </rPr>
      <t>)</t>
    </r>
  </si>
  <si>
    <r>
      <t xml:space="preserve">NPL </t>
    </r>
    <r>
      <rPr>
        <b/>
        <sz val="8"/>
        <rFont val="맑은 고딕"/>
        <family val="3"/>
        <charset val="129"/>
      </rPr>
      <t>커버리지비율</t>
    </r>
    <r>
      <rPr>
        <b/>
        <sz val="8"/>
        <rFont val="Arial"/>
        <family val="2"/>
      </rPr>
      <t xml:space="preserve"> (</t>
    </r>
    <r>
      <rPr>
        <b/>
        <sz val="8"/>
        <rFont val="맑은 고딕"/>
        <family val="3"/>
        <charset val="129"/>
      </rPr>
      <t>대손준비금</t>
    </r>
    <r>
      <rPr>
        <b/>
        <sz val="8"/>
        <rFont val="Arial"/>
        <family val="2"/>
      </rPr>
      <t xml:space="preserve"> </t>
    </r>
    <r>
      <rPr>
        <b/>
        <sz val="8"/>
        <rFont val="맑은 고딕"/>
        <family val="3"/>
        <charset val="129"/>
      </rPr>
      <t>차감</t>
    </r>
    <r>
      <rPr>
        <b/>
        <sz val="8"/>
        <rFont val="Arial"/>
        <family val="2"/>
      </rPr>
      <t xml:space="preserve"> </t>
    </r>
    <r>
      <rPr>
        <b/>
        <sz val="8"/>
        <rFont val="맑은 고딕"/>
        <family val="3"/>
        <charset val="129"/>
      </rPr>
      <t>후</t>
    </r>
    <r>
      <rPr>
        <b/>
        <sz val="8"/>
        <rFont val="Arial"/>
        <family val="2"/>
      </rPr>
      <t>)</t>
    </r>
  </si>
  <si>
    <r>
      <rPr>
        <b/>
        <sz val="8"/>
        <rFont val="맑은 고딕"/>
        <family val="3"/>
        <charset val="129"/>
      </rPr>
      <t>연체율</t>
    </r>
  </si>
  <si>
    <r>
      <rPr>
        <b/>
        <sz val="8"/>
        <color indexed="8"/>
        <rFont val="맑은 고딕"/>
        <family val="3"/>
        <charset val="129"/>
      </rPr>
      <t>자기자본</t>
    </r>
    <phoneticPr fontId="5" type="noConversion"/>
  </si>
  <si>
    <r>
      <t>BIS</t>
    </r>
    <r>
      <rPr>
        <b/>
        <sz val="8"/>
        <color indexed="8"/>
        <rFont val="맑은 고딕"/>
        <family val="3"/>
        <charset val="129"/>
      </rPr>
      <t>비율</t>
    </r>
    <phoneticPr fontId="5" type="noConversion"/>
  </si>
  <si>
    <r>
      <rPr>
        <b/>
        <sz val="8"/>
        <color indexed="8"/>
        <rFont val="맑은 고딕"/>
        <family val="3"/>
        <charset val="129"/>
      </rPr>
      <t>이중레버리지비율</t>
    </r>
    <phoneticPr fontId="5" type="noConversion"/>
  </si>
  <si>
    <r>
      <rPr>
        <b/>
        <sz val="8"/>
        <color indexed="8"/>
        <rFont val="맑은 고딕"/>
        <family val="3"/>
        <charset val="129"/>
      </rPr>
      <t>부채비율</t>
    </r>
    <phoneticPr fontId="5" type="noConversion"/>
  </si>
  <si>
    <r>
      <t>(</t>
    </r>
    <r>
      <rPr>
        <b/>
        <sz val="8"/>
        <color indexed="8"/>
        <rFont val="맑은 고딕"/>
        <family val="3"/>
        <charset val="129"/>
      </rPr>
      <t>단위</t>
    </r>
    <r>
      <rPr>
        <b/>
        <sz val="8"/>
        <color indexed="8"/>
        <rFont val="Arial"/>
        <family val="2"/>
      </rPr>
      <t xml:space="preserve"> : </t>
    </r>
    <r>
      <rPr>
        <b/>
        <sz val="8"/>
        <color indexed="8"/>
        <rFont val="맑은 고딕"/>
        <family val="3"/>
        <charset val="129"/>
      </rPr>
      <t>억원</t>
    </r>
    <r>
      <rPr>
        <b/>
        <sz val="8"/>
        <color indexed="8"/>
        <rFont val="Arial"/>
        <family val="2"/>
      </rPr>
      <t>)</t>
    </r>
    <phoneticPr fontId="5" type="noConversion"/>
  </si>
  <si>
    <r>
      <t>(</t>
    </r>
    <r>
      <rPr>
        <b/>
        <sz val="8"/>
        <color indexed="8"/>
        <rFont val="맑은 고딕"/>
        <family val="3"/>
        <charset val="129"/>
      </rPr>
      <t>단위</t>
    </r>
    <r>
      <rPr>
        <b/>
        <sz val="8"/>
        <color indexed="8"/>
        <rFont val="Arial"/>
        <family val="2"/>
      </rPr>
      <t xml:space="preserve"> : </t>
    </r>
    <r>
      <rPr>
        <b/>
        <sz val="8"/>
        <color indexed="8"/>
        <rFont val="맑은 고딕"/>
        <family val="3"/>
        <charset val="129"/>
      </rPr>
      <t>억원</t>
    </r>
    <r>
      <rPr>
        <b/>
        <sz val="8"/>
        <color indexed="8"/>
        <rFont val="Arial"/>
        <family val="2"/>
      </rPr>
      <t>,%)</t>
    </r>
    <phoneticPr fontId="5" type="noConversion"/>
  </si>
  <si>
    <r>
      <rPr>
        <b/>
        <sz val="9"/>
        <color rgb="FFC00000"/>
        <rFont val="맑은 고딕"/>
        <family val="3"/>
        <charset val="129"/>
      </rPr>
      <t>주가정보</t>
    </r>
    <phoneticPr fontId="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</si>
  <si>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수익성</t>
    </r>
    <r>
      <rPr>
        <b/>
        <sz val="9"/>
        <color rgb="FFC00000"/>
        <rFont val="Arial"/>
        <family val="2"/>
      </rPr>
      <t xml:space="preserve"> </t>
    </r>
    <phoneticPr fontId="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</si>
  <si>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총자산</t>
    </r>
    <phoneticPr fontId="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</si>
  <si>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자산건전성</t>
    </r>
    <phoneticPr fontId="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</si>
  <si>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자산건전성</t>
    </r>
    <phoneticPr fontId="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</si>
  <si>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자산건전성</t>
    </r>
    <phoneticPr fontId="5"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</si>
  <si>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자본적정성</t>
    </r>
    <phoneticPr fontId="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</si>
  <si>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자본적정성</t>
    </r>
    <phoneticPr fontId="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</si>
  <si>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자본적정성</t>
    </r>
    <phoneticPr fontId="1" type="noConversion"/>
  </si>
  <si>
    <r>
      <t>[</t>
    </r>
    <r>
      <rPr>
        <b/>
        <sz val="9"/>
        <color rgb="FFC00000"/>
        <rFont val="돋움"/>
        <family val="3"/>
        <charset val="129"/>
      </rPr>
      <t>부산은행</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4"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</si>
  <si>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은행계정수신</t>
    </r>
    <r>
      <rPr>
        <b/>
        <sz val="8"/>
        <color indexed="8"/>
        <rFont val="Arial"/>
        <family val="2"/>
      </rPr>
      <t>(A/C)</t>
    </r>
  </si>
  <si>
    <r>
      <t>[</t>
    </r>
    <r>
      <rPr>
        <b/>
        <sz val="9"/>
        <color rgb="FFC00000"/>
        <rFont val="맑은 고딕"/>
        <family val="3"/>
        <charset val="129"/>
      </rPr>
      <t>부산은행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4"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</si>
  <si>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8" type="noConversion"/>
  </si>
  <si>
    <r>
      <t>(</t>
    </r>
    <r>
      <rPr>
        <b/>
        <sz val="8"/>
        <rFont val="맑은 고딕"/>
        <family val="3"/>
        <charset val="129"/>
      </rPr>
      <t>단위</t>
    </r>
    <r>
      <rPr>
        <b/>
        <sz val="8"/>
        <rFont val="Arial"/>
        <family val="2"/>
      </rPr>
      <t xml:space="preserve"> : </t>
    </r>
    <r>
      <rPr>
        <b/>
        <sz val="8"/>
        <rFont val="맑은 고딕"/>
        <family val="3"/>
        <charset val="129"/>
      </rPr>
      <t>억원</t>
    </r>
    <r>
      <rPr>
        <b/>
        <sz val="8"/>
        <rFont val="Arial"/>
        <family val="2"/>
      </rPr>
      <t>,%)</t>
    </r>
    <phoneticPr fontId="5"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</si>
  <si>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손익현황</t>
    </r>
    <phoneticPr fontId="5" type="noConversion"/>
  </si>
  <si>
    <r>
      <rPr>
        <b/>
        <u/>
        <sz val="10"/>
        <rFont val="맑은 고딕"/>
        <family val="3"/>
        <charset val="129"/>
      </rPr>
      <t>목</t>
    </r>
    <r>
      <rPr>
        <b/>
        <u/>
        <sz val="10"/>
        <rFont val="Arial"/>
        <family val="2"/>
      </rPr>
      <t xml:space="preserve"> </t>
    </r>
    <r>
      <rPr>
        <b/>
        <u/>
        <sz val="10"/>
        <rFont val="맑은 고딕"/>
        <family val="3"/>
        <charset val="129"/>
      </rPr>
      <t>차</t>
    </r>
    <phoneticPr fontId="5" type="noConversion"/>
  </si>
  <si>
    <r>
      <rPr>
        <b/>
        <sz val="8"/>
        <color indexed="8"/>
        <rFont val="맑은 고딕"/>
        <family val="3"/>
        <charset val="129"/>
      </rPr>
      <t>분기말</t>
    </r>
    <r>
      <rPr>
        <b/>
        <sz val="8"/>
        <color indexed="8"/>
        <rFont val="Arial"/>
        <family val="2"/>
      </rPr>
      <t xml:space="preserve"> </t>
    </r>
    <r>
      <rPr>
        <b/>
        <sz val="8"/>
        <color indexed="8"/>
        <rFont val="맑은 고딕"/>
        <family val="3"/>
        <charset val="129"/>
      </rPr>
      <t>주가</t>
    </r>
    <r>
      <rPr>
        <b/>
        <sz val="8"/>
        <color indexed="8"/>
        <rFont val="Arial"/>
        <family val="2"/>
      </rPr>
      <t>(</t>
    </r>
    <r>
      <rPr>
        <b/>
        <sz val="8"/>
        <color indexed="8"/>
        <rFont val="맑은 고딕"/>
        <family val="3"/>
        <charset val="129"/>
      </rPr>
      <t>원</t>
    </r>
    <r>
      <rPr>
        <b/>
        <sz val="8"/>
        <color indexed="8"/>
        <rFont val="Arial"/>
        <family val="2"/>
      </rPr>
      <t>)</t>
    </r>
    <phoneticPr fontId="5" type="noConversion"/>
  </si>
  <si>
    <r>
      <t>BNK</t>
    </r>
    <r>
      <rPr>
        <b/>
        <sz val="9"/>
        <color rgb="FFC00000"/>
        <rFont val="맑은 고딕"/>
        <family val="3"/>
        <charset val="129"/>
      </rPr>
      <t>금융지주</t>
    </r>
    <phoneticPr fontId="5" type="noConversion"/>
  </si>
  <si>
    <r>
      <rPr>
        <b/>
        <sz val="8"/>
        <color indexed="8"/>
        <rFont val="맑은 고딕"/>
        <family val="3"/>
        <charset val="129"/>
      </rPr>
      <t>주당</t>
    </r>
    <r>
      <rPr>
        <b/>
        <sz val="8"/>
        <color indexed="8"/>
        <rFont val="Arial"/>
        <family val="2"/>
      </rPr>
      <t xml:space="preserve"> </t>
    </r>
    <r>
      <rPr>
        <b/>
        <sz val="8"/>
        <color indexed="8"/>
        <rFont val="맑은 고딕"/>
        <family val="3"/>
        <charset val="129"/>
      </rPr>
      <t>배당금</t>
    </r>
    <r>
      <rPr>
        <b/>
        <sz val="8"/>
        <color indexed="8"/>
        <rFont val="Arial"/>
        <family val="2"/>
      </rPr>
      <t>(</t>
    </r>
    <r>
      <rPr>
        <b/>
        <sz val="8"/>
        <color indexed="8"/>
        <rFont val="맑은 고딕"/>
        <family val="3"/>
        <charset val="129"/>
      </rPr>
      <t>원</t>
    </r>
    <r>
      <rPr>
        <b/>
        <sz val="8"/>
        <color indexed="8"/>
        <rFont val="Arial"/>
        <family val="2"/>
      </rPr>
      <t>)</t>
    </r>
    <phoneticPr fontId="1" type="noConversion"/>
  </si>
  <si>
    <r>
      <rPr>
        <b/>
        <sz val="8"/>
        <color rgb="FFC00000"/>
        <rFont val="맑은 고딕"/>
        <family val="3"/>
        <charset val="129"/>
      </rPr>
      <t>그룹</t>
    </r>
    <r>
      <rPr>
        <b/>
        <sz val="8"/>
        <color rgb="FFC00000"/>
        <rFont val="Arial"/>
        <family val="2"/>
      </rPr>
      <t xml:space="preserve"> </t>
    </r>
    <r>
      <rPr>
        <b/>
        <sz val="8"/>
        <color rgb="FFC00000"/>
        <rFont val="맑은 고딕"/>
        <family val="3"/>
        <charset val="129"/>
      </rPr>
      <t>경영실적</t>
    </r>
    <r>
      <rPr>
        <b/>
        <sz val="8"/>
        <color rgb="FFC00000"/>
        <rFont val="Arial"/>
        <family val="2"/>
      </rPr>
      <t xml:space="preserve"> </t>
    </r>
    <r>
      <rPr>
        <b/>
        <sz val="8"/>
        <color rgb="FFC00000"/>
        <rFont val="맑은 고딕"/>
        <family val="3"/>
        <charset val="129"/>
      </rPr>
      <t>요약</t>
    </r>
    <phoneticPr fontId="1"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</si>
  <si>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1" type="noConversion"/>
  </si>
  <si>
    <r>
      <rPr>
        <b/>
        <sz val="8"/>
        <color theme="3"/>
        <rFont val="맑은 고딕"/>
        <family val="3"/>
        <charset val="129"/>
      </rPr>
      <t>재무상태표</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1" type="noConversion"/>
  </si>
  <si>
    <r>
      <t xml:space="preserve">NIM &amp; NIS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1" type="noConversion"/>
  </si>
  <si>
    <r>
      <rPr>
        <b/>
        <sz val="8"/>
        <color rgb="FF1F497D"/>
        <rFont val="맑은 고딕"/>
        <family val="3"/>
        <charset val="129"/>
      </rPr>
      <t>수수료이익</t>
    </r>
    <r>
      <rPr>
        <b/>
        <sz val="8"/>
        <color rgb="FF1F497D"/>
        <rFont val="Arial"/>
        <family val="2"/>
      </rPr>
      <t xml:space="preserve"> </t>
    </r>
    <r>
      <rPr>
        <b/>
        <sz val="8"/>
        <color rgb="FF1F497D"/>
        <rFont val="맑은 고딕"/>
        <family val="3"/>
        <charset val="129"/>
      </rPr>
      <t>현황</t>
    </r>
    <r>
      <rPr>
        <b/>
        <sz val="8"/>
        <color rgb="FF1F497D"/>
        <rFont val="Arial"/>
        <family val="2"/>
      </rPr>
      <t xml:space="preserve"> [</t>
    </r>
    <r>
      <rPr>
        <b/>
        <sz val="8"/>
        <color rgb="FF1F497D"/>
        <rFont val="맑은 고딕"/>
        <family val="3"/>
        <charset val="129"/>
      </rPr>
      <t>은행</t>
    </r>
    <r>
      <rPr>
        <b/>
        <sz val="8"/>
        <color rgb="FF1F497D"/>
        <rFont val="Arial"/>
        <family val="2"/>
      </rPr>
      <t>]</t>
    </r>
    <phoneticPr fontId="1" type="noConversion"/>
  </si>
  <si>
    <r>
      <rPr>
        <b/>
        <sz val="8"/>
        <color indexed="8"/>
        <rFont val="맑은 고딕"/>
        <family val="3"/>
        <charset val="129"/>
      </rPr>
      <t>판매관리비율</t>
    </r>
    <r>
      <rPr>
        <b/>
        <sz val="8"/>
        <color indexed="8"/>
        <rFont val="Arial"/>
        <family val="2"/>
      </rPr>
      <t>(</t>
    </r>
    <r>
      <rPr>
        <b/>
        <sz val="8"/>
        <color indexed="8"/>
        <rFont val="맑은 고딕"/>
        <family val="3"/>
        <charset val="129"/>
      </rPr>
      <t>누적</t>
    </r>
    <r>
      <rPr>
        <b/>
        <sz val="8"/>
        <color indexed="8"/>
        <rFont val="Arial"/>
        <family val="2"/>
      </rPr>
      <t>)</t>
    </r>
    <phoneticPr fontId="56" type="noConversion"/>
  </si>
  <si>
    <r>
      <rPr>
        <b/>
        <sz val="8"/>
        <color theme="3"/>
        <rFont val="맑은 고딕"/>
        <family val="3"/>
        <charset val="129"/>
      </rPr>
      <t>판매관리비</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1" type="noConversion"/>
  </si>
  <si>
    <r>
      <rPr>
        <b/>
        <sz val="8"/>
        <color indexed="8"/>
        <rFont val="맑은 고딕"/>
        <family val="3"/>
        <charset val="129"/>
      </rPr>
      <t>당기순이익</t>
    </r>
    <r>
      <rPr>
        <b/>
        <sz val="8"/>
        <color indexed="8"/>
        <rFont val="Arial"/>
        <family val="2"/>
      </rPr>
      <t>(</t>
    </r>
    <r>
      <rPr>
        <b/>
        <sz val="8"/>
        <color indexed="8"/>
        <rFont val="맑은 고딕"/>
        <family val="3"/>
        <charset val="129"/>
      </rPr>
      <t>분기</t>
    </r>
    <r>
      <rPr>
        <b/>
        <sz val="8"/>
        <color indexed="8"/>
        <rFont val="Arial"/>
        <family val="2"/>
      </rPr>
      <t>)</t>
    </r>
    <phoneticPr fontId="5"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</si>
  <si>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1" type="noConversion"/>
  </si>
  <si>
    <r>
      <rPr>
        <b/>
        <sz val="8"/>
        <color indexed="8"/>
        <rFont val="맑은 고딕"/>
        <family val="3"/>
        <charset val="129"/>
      </rPr>
      <t>당기순이익</t>
    </r>
    <r>
      <rPr>
        <b/>
        <sz val="8"/>
        <color indexed="8"/>
        <rFont val="Arial"/>
        <family val="2"/>
      </rPr>
      <t>(</t>
    </r>
    <r>
      <rPr>
        <b/>
        <sz val="8"/>
        <color indexed="8"/>
        <rFont val="맑은 고딕"/>
        <family val="3"/>
        <charset val="129"/>
      </rPr>
      <t>누적</t>
    </r>
    <r>
      <rPr>
        <b/>
        <sz val="8"/>
        <color indexed="8"/>
        <rFont val="Arial"/>
        <family val="2"/>
      </rPr>
      <t>)</t>
    </r>
    <phoneticPr fontId="5"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</si>
  <si>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1" type="noConversion"/>
  </si>
  <si>
    <r>
      <t>NIM(</t>
    </r>
    <r>
      <rPr>
        <b/>
        <sz val="8"/>
        <color indexed="8"/>
        <rFont val="맑은 고딕"/>
        <family val="3"/>
        <charset val="129"/>
      </rPr>
      <t>분기</t>
    </r>
    <r>
      <rPr>
        <b/>
        <sz val="8"/>
        <color indexed="8"/>
        <rFont val="Arial"/>
        <family val="2"/>
      </rPr>
      <t>)</t>
    </r>
    <phoneticPr fontId="56"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</si>
  <si>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t>
    </r>
    <phoneticPr fontId="1" type="noConversion"/>
  </si>
  <si>
    <r>
      <t>NIM(</t>
    </r>
    <r>
      <rPr>
        <b/>
        <sz val="8"/>
        <color indexed="8"/>
        <rFont val="맑은 고딕"/>
        <family val="3"/>
        <charset val="129"/>
      </rPr>
      <t>누적</t>
    </r>
    <r>
      <rPr>
        <b/>
        <sz val="8"/>
        <color indexed="8"/>
        <rFont val="Arial"/>
        <family val="2"/>
      </rPr>
      <t>)</t>
    </r>
    <phoneticPr fontId="56"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</si>
  <si>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1"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</si>
  <si>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1"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</si>
  <si>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1"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</si>
  <si>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1" type="noConversion"/>
  </si>
  <si>
    <r>
      <rPr>
        <b/>
        <sz val="8"/>
        <color theme="3"/>
        <rFont val="맑은 고딕"/>
        <family val="3"/>
        <charset val="129"/>
      </rPr>
      <t>자본적정성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1" type="noConversion"/>
  </si>
  <si>
    <r>
      <rPr>
        <b/>
        <sz val="8"/>
        <rFont val="맑은 고딕"/>
        <family val="3"/>
        <charset val="129"/>
      </rPr>
      <t>당기순이익</t>
    </r>
    <r>
      <rPr>
        <b/>
        <sz val="8"/>
        <rFont val="Arial"/>
        <family val="2"/>
      </rPr>
      <t>(</t>
    </r>
    <r>
      <rPr>
        <b/>
        <sz val="8"/>
        <rFont val="맑은 고딕"/>
        <family val="3"/>
        <charset val="129"/>
      </rPr>
      <t>분기</t>
    </r>
    <r>
      <rPr>
        <b/>
        <sz val="8"/>
        <rFont val="Arial"/>
        <family val="2"/>
      </rPr>
      <t>)</t>
    </r>
    <phoneticPr fontId="5"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</si>
  <si>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비은행부문</t>
    </r>
    <r>
      <rPr>
        <b/>
        <sz val="8"/>
        <color theme="3"/>
        <rFont val="Arial"/>
        <family val="2"/>
      </rPr>
      <t>]</t>
    </r>
    <phoneticPr fontId="1" type="noConversion"/>
  </si>
  <si>
    <r>
      <rPr>
        <b/>
        <sz val="8"/>
        <rFont val="맑은 고딕"/>
        <family val="3"/>
        <charset val="129"/>
      </rPr>
      <t>당기순이익</t>
    </r>
    <r>
      <rPr>
        <b/>
        <sz val="8"/>
        <rFont val="Arial"/>
        <family val="2"/>
      </rPr>
      <t>(</t>
    </r>
    <r>
      <rPr>
        <b/>
        <sz val="8"/>
        <rFont val="맑은 고딕"/>
        <family val="3"/>
        <charset val="129"/>
      </rPr>
      <t>누적</t>
    </r>
    <r>
      <rPr>
        <b/>
        <sz val="8"/>
        <rFont val="Arial"/>
        <family val="2"/>
      </rPr>
      <t>)</t>
    </r>
    <phoneticPr fontId="5" type="noConversion"/>
  </si>
  <si>
    <r>
      <rPr>
        <b/>
        <sz val="8"/>
        <color theme="3"/>
        <rFont val="맑은 고딕"/>
        <family val="3"/>
        <charset val="129"/>
      </rPr>
      <t>포트폴리오</t>
    </r>
    <r>
      <rPr>
        <b/>
        <sz val="8"/>
        <color theme="3"/>
        <rFont val="Arial"/>
        <family val="2"/>
      </rPr>
      <t xml:space="preserve"> </t>
    </r>
    <r>
      <rPr>
        <b/>
        <sz val="8"/>
        <color theme="3"/>
        <rFont val="맑은 고딕"/>
        <family val="3"/>
        <charset val="129"/>
      </rPr>
      <t>현황</t>
    </r>
    <r>
      <rPr>
        <b/>
        <sz val="8"/>
        <color theme="3"/>
        <rFont val="Arial"/>
        <family val="2"/>
      </rPr>
      <t xml:space="preserve"> [BNK</t>
    </r>
    <r>
      <rPr>
        <b/>
        <sz val="8"/>
        <color theme="3"/>
        <rFont val="맑은 고딕"/>
        <family val="3"/>
        <charset val="129"/>
      </rPr>
      <t>캐피탈</t>
    </r>
    <r>
      <rPr>
        <b/>
        <sz val="8"/>
        <color theme="3"/>
        <rFont val="Arial"/>
        <family val="2"/>
      </rPr>
      <t>]</t>
    </r>
    <phoneticPr fontId="1" type="noConversion"/>
  </si>
  <si>
    <r>
      <t>NIM(</t>
    </r>
    <r>
      <rPr>
        <b/>
        <sz val="8"/>
        <rFont val="맑은 고딕"/>
        <family val="3"/>
        <charset val="129"/>
      </rPr>
      <t>분기</t>
    </r>
    <r>
      <rPr>
        <b/>
        <sz val="8"/>
        <rFont val="Arial"/>
        <family val="2"/>
      </rPr>
      <t>)</t>
    </r>
    <phoneticPr fontId="56" type="noConversion"/>
  </si>
  <si>
    <r>
      <t>NIS(</t>
    </r>
    <r>
      <rPr>
        <b/>
        <sz val="8"/>
        <rFont val="맑은 고딕"/>
        <family val="3"/>
        <charset val="129"/>
      </rPr>
      <t>분기</t>
    </r>
    <r>
      <rPr>
        <b/>
        <sz val="8"/>
        <rFont val="Arial"/>
        <family val="2"/>
      </rPr>
      <t>-</t>
    </r>
    <r>
      <rPr>
        <b/>
        <sz val="8"/>
        <rFont val="맑은 고딕"/>
        <family val="3"/>
        <charset val="129"/>
      </rPr>
      <t>원화</t>
    </r>
    <r>
      <rPr>
        <b/>
        <sz val="8"/>
        <rFont val="Arial"/>
        <family val="2"/>
      </rPr>
      <t>)</t>
    </r>
    <phoneticPr fontId="56" type="noConversion"/>
  </si>
  <si>
    <r>
      <t>NIM(</t>
    </r>
    <r>
      <rPr>
        <b/>
        <sz val="8"/>
        <rFont val="맑은 고딕"/>
        <family val="3"/>
        <charset val="129"/>
      </rPr>
      <t>누적</t>
    </r>
    <r>
      <rPr>
        <b/>
        <sz val="8"/>
        <rFont val="Arial"/>
        <family val="2"/>
      </rPr>
      <t>)</t>
    </r>
    <phoneticPr fontId="56" type="noConversion"/>
  </si>
  <si>
    <r>
      <t>NIS(</t>
    </r>
    <r>
      <rPr>
        <b/>
        <sz val="8"/>
        <rFont val="맑은 고딕"/>
        <family val="3"/>
        <charset val="129"/>
      </rPr>
      <t>누적</t>
    </r>
    <r>
      <rPr>
        <b/>
        <sz val="8"/>
        <rFont val="Arial"/>
        <family val="2"/>
      </rPr>
      <t>-</t>
    </r>
    <r>
      <rPr>
        <b/>
        <sz val="8"/>
        <rFont val="맑은 고딕"/>
        <family val="3"/>
        <charset val="129"/>
      </rPr>
      <t>원화</t>
    </r>
    <r>
      <rPr>
        <b/>
        <sz val="8"/>
        <rFont val="Arial"/>
        <family val="2"/>
      </rPr>
      <t>)</t>
    </r>
    <phoneticPr fontId="5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</si>
  <si>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수익성</t>
    </r>
    <phoneticPr fontId="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</si>
  <si>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수익성</t>
    </r>
    <phoneticPr fontId="1" type="noConversion"/>
  </si>
  <si>
    <r>
      <rPr>
        <b/>
        <sz val="8"/>
        <color indexed="8"/>
        <rFont val="맑은 고딕"/>
        <family val="3"/>
        <charset val="129"/>
      </rPr>
      <t>조정영업이익</t>
    </r>
    <phoneticPr fontId="5" type="noConversion"/>
  </si>
  <si>
    <r>
      <t xml:space="preserve">   </t>
    </r>
    <r>
      <rPr>
        <b/>
        <sz val="8"/>
        <color indexed="8"/>
        <rFont val="맑은 고딕"/>
        <family val="3"/>
        <charset val="129"/>
      </rPr>
      <t>이자부문이익</t>
    </r>
    <r>
      <rPr>
        <b/>
        <sz val="8"/>
        <color indexed="8"/>
        <rFont val="Arial"/>
        <family val="2"/>
      </rPr>
      <t xml:space="preserve"> </t>
    </r>
    <phoneticPr fontId="5" type="noConversion"/>
  </si>
  <si>
    <r>
      <t xml:space="preserve">   </t>
    </r>
    <r>
      <rPr>
        <b/>
        <sz val="8"/>
        <color indexed="8"/>
        <rFont val="맑은 고딕"/>
        <family val="3"/>
        <charset val="129"/>
      </rPr>
      <t>비이자이익</t>
    </r>
    <phoneticPr fontId="5" type="noConversion"/>
  </si>
  <si>
    <r>
      <rPr>
        <b/>
        <sz val="8"/>
        <color theme="3"/>
        <rFont val="맑은 고딕"/>
        <family val="3"/>
        <charset val="129"/>
      </rPr>
      <t>그룹</t>
    </r>
    <r>
      <rPr>
        <b/>
        <sz val="8"/>
        <color theme="3"/>
        <rFont val="Arial"/>
        <family val="2"/>
      </rPr>
      <t xml:space="preserve"> </t>
    </r>
    <r>
      <rPr>
        <b/>
        <sz val="8"/>
        <color theme="3"/>
        <rFont val="맑은 고딕"/>
        <family val="3"/>
        <charset val="129"/>
      </rPr>
      <t>경영실적</t>
    </r>
    <r>
      <rPr>
        <b/>
        <sz val="8"/>
        <color theme="3"/>
        <rFont val="Arial"/>
        <family val="2"/>
      </rPr>
      <t xml:space="preserve"> </t>
    </r>
    <r>
      <rPr>
        <b/>
        <sz val="8"/>
        <color theme="3"/>
        <rFont val="맑은 고딕"/>
        <family val="3"/>
        <charset val="129"/>
      </rPr>
      <t>요약</t>
    </r>
    <phoneticPr fontId="1" type="noConversion"/>
  </si>
  <si>
    <r>
      <t xml:space="preserve">  </t>
    </r>
    <r>
      <rPr>
        <sz val="8"/>
        <color indexed="8"/>
        <rFont val="맑은 고딕"/>
        <family val="3"/>
        <charset val="129"/>
      </rPr>
      <t>수수료</t>
    </r>
    <r>
      <rPr>
        <sz val="8"/>
        <color indexed="8"/>
        <rFont val="Arial"/>
        <family val="2"/>
      </rPr>
      <t xml:space="preserve"> </t>
    </r>
    <r>
      <rPr>
        <sz val="8"/>
        <color indexed="8"/>
        <rFont val="맑은 고딕"/>
        <family val="3"/>
        <charset val="129"/>
      </rPr>
      <t>부문</t>
    </r>
    <phoneticPr fontId="1" type="noConversion"/>
  </si>
  <si>
    <r>
      <rPr>
        <b/>
        <sz val="8"/>
        <color rgb="FFC00000"/>
        <rFont val="맑은 고딕"/>
        <family val="3"/>
        <charset val="129"/>
      </rPr>
      <t>손익현황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1" type="noConversion"/>
  </si>
  <si>
    <r>
      <t xml:space="preserve">  </t>
    </r>
    <r>
      <rPr>
        <sz val="8"/>
        <color indexed="8"/>
        <rFont val="맑은 고딕"/>
        <family val="3"/>
        <charset val="129"/>
      </rPr>
      <t>기타부문</t>
    </r>
    <phoneticPr fontId="1" type="noConversion"/>
  </si>
  <si>
    <r>
      <rPr>
        <b/>
        <sz val="8"/>
        <color indexed="8"/>
        <rFont val="맑은 고딕"/>
        <family val="3"/>
        <charset val="129"/>
      </rPr>
      <t>판매관리비</t>
    </r>
    <phoneticPr fontId="5" type="noConversion"/>
  </si>
  <si>
    <r>
      <rPr>
        <b/>
        <sz val="8"/>
        <color indexed="8"/>
        <rFont val="맑은 고딕"/>
        <family val="3"/>
        <charset val="129"/>
      </rPr>
      <t>대손상각비</t>
    </r>
    <phoneticPr fontId="5" type="noConversion"/>
  </si>
  <si>
    <r>
      <rPr>
        <b/>
        <sz val="8"/>
        <color indexed="8"/>
        <rFont val="맑은 고딕"/>
        <family val="3"/>
        <charset val="129"/>
      </rPr>
      <t>영업이익</t>
    </r>
    <phoneticPr fontId="5" type="noConversion"/>
  </si>
  <si>
    <r>
      <rPr>
        <sz val="8"/>
        <color indexed="8"/>
        <rFont val="맑은 고딕"/>
        <family val="3"/>
        <charset val="129"/>
      </rPr>
      <t>영업외이익</t>
    </r>
    <phoneticPr fontId="5" type="noConversion"/>
  </si>
  <si>
    <r>
      <rPr>
        <sz val="8"/>
        <color indexed="8"/>
        <rFont val="맑은 고딕"/>
        <family val="3"/>
        <charset val="129"/>
      </rPr>
      <t>세전순이익</t>
    </r>
    <phoneticPr fontId="1" type="noConversion"/>
  </si>
  <si>
    <r>
      <rPr>
        <sz val="8"/>
        <color indexed="8"/>
        <rFont val="맑은 고딕"/>
        <family val="3"/>
        <charset val="129"/>
      </rPr>
      <t>법인세</t>
    </r>
    <r>
      <rPr>
        <sz val="8"/>
        <color indexed="8"/>
        <rFont val="Arial"/>
        <family val="2"/>
      </rPr>
      <t xml:space="preserve"> </t>
    </r>
    <phoneticPr fontId="1" type="noConversion"/>
  </si>
  <si>
    <r>
      <rPr>
        <b/>
        <sz val="8"/>
        <color indexed="8"/>
        <rFont val="맑은 고딕"/>
        <family val="3"/>
        <charset val="129"/>
      </rPr>
      <t>총당기순이익</t>
    </r>
    <r>
      <rPr>
        <b/>
        <sz val="8"/>
        <color indexed="8"/>
        <rFont val="Arial"/>
        <family val="2"/>
      </rPr>
      <t>(A)</t>
    </r>
    <phoneticPr fontId="1" type="noConversion"/>
  </si>
  <si>
    <r>
      <rPr>
        <b/>
        <sz val="8"/>
        <color indexed="8"/>
        <rFont val="맑은 고딕"/>
        <family val="3"/>
        <charset val="129"/>
      </rPr>
      <t>비지배기업</t>
    </r>
    <r>
      <rPr>
        <b/>
        <sz val="8"/>
        <color indexed="8"/>
        <rFont val="Arial"/>
        <family val="2"/>
      </rPr>
      <t>(B)</t>
    </r>
    <phoneticPr fontId="5" type="noConversion"/>
  </si>
  <si>
    <r>
      <rPr>
        <b/>
        <sz val="8"/>
        <color indexed="8"/>
        <rFont val="맑은 고딕"/>
        <family val="3"/>
        <charset val="129"/>
      </rPr>
      <t>지배기업</t>
    </r>
    <r>
      <rPr>
        <b/>
        <sz val="8"/>
        <color indexed="8"/>
        <rFont val="Arial"/>
        <family val="2"/>
      </rPr>
      <t>(C)=(A)-(B)</t>
    </r>
    <phoneticPr fontId="5" type="noConversion"/>
  </si>
  <si>
    <r>
      <rPr>
        <b/>
        <sz val="8"/>
        <color indexed="8"/>
        <rFont val="맑은 고딕"/>
        <family val="3"/>
        <charset val="129"/>
      </rPr>
      <t>당기순이익</t>
    </r>
    <phoneticPr fontId="5"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</si>
  <si>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손익현황</t>
    </r>
    <phoneticPr fontId="5"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</si>
  <si>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손익현황</t>
    </r>
    <r>
      <rPr>
        <b/>
        <sz val="9"/>
        <color rgb="FFC00000"/>
        <rFont val="Arial"/>
        <family val="2"/>
      </rPr>
      <t xml:space="preserve"> </t>
    </r>
    <phoneticPr fontId="4" type="noConversion"/>
  </si>
  <si>
    <r>
      <rPr>
        <b/>
        <sz val="8"/>
        <color indexed="8"/>
        <rFont val="맑은 고딕"/>
        <family val="3"/>
        <charset val="129"/>
      </rPr>
      <t>자산총계</t>
    </r>
    <phoneticPr fontId="56" type="noConversion"/>
  </si>
  <si>
    <r>
      <t>BNK</t>
    </r>
    <r>
      <rPr>
        <b/>
        <sz val="9"/>
        <color rgb="FFC00000"/>
        <rFont val="맑은 고딕"/>
        <family val="3"/>
        <charset val="129"/>
      </rPr>
      <t>금융지주</t>
    </r>
    <phoneticPr fontId="5" type="noConversion"/>
  </si>
  <si>
    <r>
      <t xml:space="preserve">   </t>
    </r>
    <r>
      <rPr>
        <sz val="8"/>
        <color indexed="8"/>
        <rFont val="맑은 고딕"/>
        <family val="3"/>
        <charset val="129"/>
      </rPr>
      <t>현금</t>
    </r>
    <r>
      <rPr>
        <sz val="8"/>
        <color indexed="8"/>
        <rFont val="Arial"/>
        <family val="2"/>
      </rPr>
      <t xml:space="preserve"> </t>
    </r>
    <r>
      <rPr>
        <sz val="8"/>
        <color indexed="8"/>
        <rFont val="맑은 고딕"/>
        <family val="3"/>
        <charset val="129"/>
      </rPr>
      <t>및</t>
    </r>
    <r>
      <rPr>
        <sz val="8"/>
        <color indexed="8"/>
        <rFont val="Arial"/>
        <family val="2"/>
      </rPr>
      <t xml:space="preserve"> </t>
    </r>
    <r>
      <rPr>
        <sz val="8"/>
        <color indexed="8"/>
        <rFont val="맑은 고딕"/>
        <family val="3"/>
        <charset val="129"/>
      </rPr>
      <t>예치금</t>
    </r>
    <phoneticPr fontId="5" type="noConversion"/>
  </si>
  <si>
    <r>
      <t xml:space="preserve">   </t>
    </r>
    <r>
      <rPr>
        <sz val="8"/>
        <color indexed="8"/>
        <rFont val="맑은 고딕"/>
        <family val="3"/>
        <charset val="129"/>
      </rPr>
      <t>투자금융자산</t>
    </r>
    <phoneticPr fontId="5" type="noConversion"/>
  </si>
  <si>
    <r>
      <rPr>
        <b/>
        <sz val="8"/>
        <color theme="3"/>
        <rFont val="맑은 고딕"/>
        <family val="3"/>
        <charset val="129"/>
      </rPr>
      <t>그룹</t>
    </r>
    <r>
      <rPr>
        <b/>
        <sz val="8"/>
        <color theme="3"/>
        <rFont val="Arial"/>
        <family val="2"/>
      </rPr>
      <t xml:space="preserve"> </t>
    </r>
    <r>
      <rPr>
        <b/>
        <sz val="8"/>
        <color theme="3"/>
        <rFont val="맑은 고딕"/>
        <family val="3"/>
        <charset val="129"/>
      </rPr>
      <t>경영실적</t>
    </r>
    <r>
      <rPr>
        <b/>
        <sz val="8"/>
        <color theme="3"/>
        <rFont val="Arial"/>
        <family val="2"/>
      </rPr>
      <t xml:space="preserve"> </t>
    </r>
    <r>
      <rPr>
        <b/>
        <sz val="8"/>
        <color theme="3"/>
        <rFont val="맑은 고딕"/>
        <family val="3"/>
        <charset val="129"/>
      </rPr>
      <t>요약</t>
    </r>
    <phoneticPr fontId="1" type="noConversion"/>
  </si>
  <si>
    <r>
      <t xml:space="preserve">   </t>
    </r>
    <r>
      <rPr>
        <sz val="8"/>
        <color indexed="8"/>
        <rFont val="맑은 고딕"/>
        <family val="3"/>
        <charset val="129"/>
      </rPr>
      <t>대출채권</t>
    </r>
    <r>
      <rPr>
        <sz val="8"/>
        <color indexed="8"/>
        <rFont val="Arial"/>
        <family val="2"/>
      </rPr>
      <t xml:space="preserve"> </t>
    </r>
    <r>
      <rPr>
        <sz val="8"/>
        <color indexed="8"/>
        <rFont val="맑은 고딕"/>
        <family val="3"/>
        <charset val="129"/>
      </rPr>
      <t>및</t>
    </r>
    <r>
      <rPr>
        <sz val="8"/>
        <color indexed="8"/>
        <rFont val="Arial"/>
        <family val="2"/>
      </rPr>
      <t xml:space="preserve"> </t>
    </r>
    <r>
      <rPr>
        <sz val="8"/>
        <color indexed="8"/>
        <rFont val="맑은 고딕"/>
        <family val="3"/>
        <charset val="129"/>
      </rPr>
      <t>수취채권</t>
    </r>
    <phoneticPr fontId="5"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</si>
  <si>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1" type="noConversion"/>
  </si>
  <si>
    <r>
      <t xml:space="preserve">   </t>
    </r>
    <r>
      <rPr>
        <sz val="8"/>
        <color indexed="8"/>
        <rFont val="맑은 고딕"/>
        <family val="3"/>
        <charset val="129"/>
      </rPr>
      <t>파생상품자산</t>
    </r>
    <phoneticPr fontId="5" type="noConversion"/>
  </si>
  <si>
    <r>
      <rPr>
        <b/>
        <sz val="8"/>
        <color rgb="FFC00000"/>
        <rFont val="맑은 고딕"/>
        <family val="3"/>
        <charset val="129"/>
      </rPr>
      <t>재무상태표</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1" type="noConversion"/>
  </si>
  <si>
    <r>
      <t xml:space="preserve">   </t>
    </r>
    <r>
      <rPr>
        <sz val="8"/>
        <color indexed="8"/>
        <rFont val="맑은 고딕"/>
        <family val="3"/>
        <charset val="129"/>
      </rPr>
      <t>유형자산</t>
    </r>
    <phoneticPr fontId="5" type="noConversion"/>
  </si>
  <si>
    <r>
      <t xml:space="preserve">NIM &amp; NIS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1" type="noConversion"/>
  </si>
  <si>
    <r>
      <t xml:space="preserve">   </t>
    </r>
    <r>
      <rPr>
        <sz val="8"/>
        <color indexed="8"/>
        <rFont val="맑은 고딕"/>
        <family val="3"/>
        <charset val="129"/>
      </rPr>
      <t>무형자산</t>
    </r>
    <phoneticPr fontId="5" type="noConversion"/>
  </si>
  <si>
    <r>
      <rPr>
        <b/>
        <sz val="8"/>
        <color rgb="FF1F497D"/>
        <rFont val="맑은 고딕"/>
        <family val="3"/>
        <charset val="129"/>
      </rPr>
      <t>수수료이익</t>
    </r>
    <r>
      <rPr>
        <b/>
        <sz val="8"/>
        <color rgb="FF1F497D"/>
        <rFont val="Arial"/>
        <family val="2"/>
      </rPr>
      <t xml:space="preserve"> </t>
    </r>
    <r>
      <rPr>
        <b/>
        <sz val="8"/>
        <color rgb="FF1F497D"/>
        <rFont val="맑은 고딕"/>
        <family val="3"/>
        <charset val="129"/>
      </rPr>
      <t>현황</t>
    </r>
    <r>
      <rPr>
        <b/>
        <sz val="8"/>
        <color rgb="FF1F497D"/>
        <rFont val="Arial"/>
        <family val="2"/>
      </rPr>
      <t xml:space="preserve"> [</t>
    </r>
    <r>
      <rPr>
        <b/>
        <sz val="8"/>
        <color rgb="FF1F497D"/>
        <rFont val="맑은 고딕"/>
        <family val="3"/>
        <charset val="129"/>
      </rPr>
      <t>은행</t>
    </r>
    <r>
      <rPr>
        <b/>
        <sz val="8"/>
        <color rgb="FF1F497D"/>
        <rFont val="Arial"/>
        <family val="2"/>
      </rPr>
      <t>]</t>
    </r>
    <phoneticPr fontId="1" type="noConversion"/>
  </si>
  <si>
    <r>
      <t xml:space="preserve">   </t>
    </r>
    <r>
      <rPr>
        <sz val="8"/>
        <color indexed="8"/>
        <rFont val="맑은 고딕"/>
        <family val="3"/>
        <charset val="129"/>
      </rPr>
      <t>기타자산</t>
    </r>
    <phoneticPr fontId="5" type="noConversion"/>
  </si>
  <si>
    <r>
      <rPr>
        <b/>
        <sz val="8"/>
        <color theme="3"/>
        <rFont val="맑은 고딕"/>
        <family val="3"/>
        <charset val="129"/>
      </rPr>
      <t>판매관리비</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1" type="noConversion"/>
  </si>
  <si>
    <r>
      <rPr>
        <b/>
        <sz val="8"/>
        <color indexed="8"/>
        <rFont val="맑은 고딕"/>
        <family val="3"/>
        <charset val="129"/>
      </rPr>
      <t>부채</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자본총계</t>
    </r>
    <phoneticPr fontId="56"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</si>
  <si>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1" type="noConversion"/>
  </si>
  <si>
    <r>
      <rPr>
        <b/>
        <sz val="8"/>
        <color indexed="8"/>
        <rFont val="맑은 고딕"/>
        <family val="3"/>
        <charset val="129"/>
      </rPr>
      <t>부채총계</t>
    </r>
    <phoneticPr fontId="56"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</si>
  <si>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1" type="noConversion"/>
  </si>
  <si>
    <r>
      <t xml:space="preserve">   </t>
    </r>
    <r>
      <rPr>
        <sz val="8"/>
        <color indexed="8"/>
        <rFont val="맑은 고딕"/>
        <family val="3"/>
        <charset val="129"/>
      </rPr>
      <t>예수부채</t>
    </r>
    <phoneticPr fontId="5"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</si>
  <si>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t>
    </r>
    <phoneticPr fontId="1"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</si>
  <si>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1" type="noConversion"/>
  </si>
  <si>
    <r>
      <t xml:space="preserve">   </t>
    </r>
    <r>
      <rPr>
        <sz val="8"/>
        <color indexed="8"/>
        <rFont val="맑은 고딕"/>
        <family val="3"/>
        <charset val="129"/>
      </rPr>
      <t>사채</t>
    </r>
    <phoneticPr fontId="5"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</si>
  <si>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1" type="noConversion"/>
  </si>
  <si>
    <r>
      <t xml:space="preserve">   </t>
    </r>
    <r>
      <rPr>
        <sz val="8"/>
        <color indexed="8"/>
        <rFont val="맑은 고딕"/>
        <family val="3"/>
        <charset val="129"/>
      </rPr>
      <t>기타부채</t>
    </r>
    <phoneticPr fontId="5"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</si>
  <si>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1" type="noConversion"/>
  </si>
  <si>
    <r>
      <rPr>
        <b/>
        <sz val="8"/>
        <color indexed="8"/>
        <rFont val="맑은 고딕"/>
        <family val="3"/>
        <charset val="129"/>
      </rPr>
      <t>자본총계</t>
    </r>
    <phoneticPr fontId="5"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</si>
  <si>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1" type="noConversion"/>
  </si>
  <si>
    <r>
      <rPr>
        <b/>
        <sz val="8"/>
        <color theme="3"/>
        <rFont val="맑은 고딕"/>
        <family val="3"/>
        <charset val="129"/>
      </rPr>
      <t>자본적정성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1"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</si>
  <si>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비은행부문</t>
    </r>
    <r>
      <rPr>
        <b/>
        <sz val="8"/>
        <color theme="3"/>
        <rFont val="Arial"/>
        <family val="2"/>
      </rPr>
      <t>]</t>
    </r>
    <phoneticPr fontId="1" type="noConversion"/>
  </si>
  <si>
    <r>
      <rPr>
        <b/>
        <sz val="8"/>
        <color theme="3"/>
        <rFont val="맑은 고딕"/>
        <family val="3"/>
        <charset val="129"/>
      </rPr>
      <t>포트폴리오</t>
    </r>
    <r>
      <rPr>
        <b/>
        <sz val="8"/>
        <color theme="3"/>
        <rFont val="Arial"/>
        <family val="2"/>
      </rPr>
      <t xml:space="preserve"> </t>
    </r>
    <r>
      <rPr>
        <b/>
        <sz val="8"/>
        <color theme="3"/>
        <rFont val="맑은 고딕"/>
        <family val="3"/>
        <charset val="129"/>
      </rPr>
      <t>현황</t>
    </r>
    <r>
      <rPr>
        <b/>
        <sz val="8"/>
        <color theme="3"/>
        <rFont val="Arial"/>
        <family val="2"/>
      </rPr>
      <t xml:space="preserve"> [BNK</t>
    </r>
    <r>
      <rPr>
        <b/>
        <sz val="8"/>
        <color theme="3"/>
        <rFont val="맑은 고딕"/>
        <family val="3"/>
        <charset val="129"/>
      </rPr>
      <t>캐피탈</t>
    </r>
    <r>
      <rPr>
        <b/>
        <sz val="8"/>
        <color theme="3"/>
        <rFont val="Arial"/>
        <family val="2"/>
      </rPr>
      <t>]</t>
    </r>
    <phoneticPr fontId="1" type="noConversion"/>
  </si>
  <si>
    <r>
      <t>[</t>
    </r>
    <r>
      <rPr>
        <b/>
        <sz val="9"/>
        <color rgb="FFC00000"/>
        <rFont val="맑은고딕"/>
        <family val="3"/>
        <charset val="129"/>
      </rPr>
      <t>그룹</t>
    </r>
    <r>
      <rPr>
        <b/>
        <sz val="9"/>
        <color rgb="FFC00000"/>
        <rFont val="Arial"/>
        <family val="2"/>
      </rPr>
      <t>]</t>
    </r>
    <r>
      <rPr>
        <b/>
        <sz val="9"/>
        <color rgb="FFC00000"/>
        <rFont val="맑은고딕"/>
        <family val="3"/>
        <charset val="129"/>
      </rPr>
      <t>재무상태표</t>
    </r>
    <r>
      <rPr>
        <b/>
        <sz val="9"/>
        <color rgb="FFC00000"/>
        <rFont val="Arial"/>
        <family val="2"/>
      </rPr>
      <t>(</t>
    </r>
    <r>
      <rPr>
        <b/>
        <sz val="9"/>
        <color rgb="FFC00000"/>
        <rFont val="맑은고딕"/>
        <family val="3"/>
        <charset val="129"/>
      </rPr>
      <t>연결</t>
    </r>
    <r>
      <rPr>
        <b/>
        <sz val="9"/>
        <color rgb="FFC00000"/>
        <rFont val="Arial"/>
        <family val="2"/>
      </rPr>
      <t>)</t>
    </r>
    <phoneticPr fontId="4" type="noConversion"/>
  </si>
  <si>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4" type="noConversion"/>
  </si>
  <si>
    <r>
      <t>[</t>
    </r>
    <r>
      <rPr>
        <b/>
        <sz val="9"/>
        <color rgb="FFC00000"/>
        <rFont val="돋움"/>
        <family val="3"/>
        <charset val="129"/>
      </rPr>
      <t>그룹</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phoneticPr fontId="9" type="noConversion"/>
  </si>
  <si>
    <r>
      <t>NIM(</t>
    </r>
    <r>
      <rPr>
        <b/>
        <sz val="8"/>
        <rFont val="맑은 고딕"/>
        <family val="3"/>
        <charset val="129"/>
      </rPr>
      <t>분기</t>
    </r>
    <r>
      <rPr>
        <b/>
        <sz val="8"/>
        <rFont val="Arial"/>
        <family val="2"/>
      </rPr>
      <t>)</t>
    </r>
    <phoneticPr fontId="9" type="noConversion"/>
  </si>
  <si>
    <r>
      <t>NIM(</t>
    </r>
    <r>
      <rPr>
        <b/>
        <sz val="8"/>
        <rFont val="맑은 고딕"/>
        <family val="3"/>
        <charset val="129"/>
      </rPr>
      <t>기중</t>
    </r>
    <r>
      <rPr>
        <b/>
        <sz val="8"/>
        <rFont val="Arial"/>
        <family val="2"/>
      </rPr>
      <t>)</t>
    </r>
    <phoneticPr fontId="9" type="noConversion"/>
  </si>
  <si>
    <r>
      <t>[</t>
    </r>
    <r>
      <rPr>
        <b/>
        <sz val="9"/>
        <color rgb="FFC00000"/>
        <rFont val="맑은 고딕"/>
        <family val="3"/>
        <charset val="129"/>
      </rPr>
      <t>부산은행</t>
    </r>
    <r>
      <rPr>
        <b/>
        <sz val="9"/>
        <color rgb="FFC00000"/>
        <rFont val="Arial"/>
        <family val="2"/>
      </rPr>
      <t xml:space="preserve">] NIM &amp; NIS </t>
    </r>
    <r>
      <rPr>
        <b/>
        <sz val="9"/>
        <color rgb="FFC00000"/>
        <rFont val="맑은 고딕"/>
        <family val="3"/>
        <charset val="129"/>
      </rPr>
      <t>현황</t>
    </r>
    <r>
      <rPr>
        <b/>
        <sz val="9"/>
        <color rgb="FFC00000"/>
        <rFont val="Arial"/>
        <family val="2"/>
      </rPr>
      <t xml:space="preserve"> </t>
    </r>
    <phoneticPr fontId="9" type="noConversion"/>
  </si>
  <si>
    <r>
      <t>NIS(</t>
    </r>
    <r>
      <rPr>
        <b/>
        <sz val="8"/>
        <rFont val="맑은 고딕"/>
        <family val="3"/>
        <charset val="129"/>
      </rPr>
      <t>분기</t>
    </r>
    <r>
      <rPr>
        <b/>
        <sz val="8"/>
        <rFont val="Arial"/>
        <family val="2"/>
      </rPr>
      <t>-</t>
    </r>
    <r>
      <rPr>
        <b/>
        <sz val="8"/>
        <rFont val="맑은 고딕"/>
        <family val="3"/>
        <charset val="129"/>
      </rPr>
      <t>원화</t>
    </r>
    <r>
      <rPr>
        <b/>
        <sz val="8"/>
        <rFont val="Arial"/>
        <family val="2"/>
      </rPr>
      <t>)</t>
    </r>
    <phoneticPr fontId="9" type="noConversion"/>
  </si>
  <si>
    <r>
      <t xml:space="preserve">NIM &amp; NIS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1" type="noConversion"/>
  </si>
  <si>
    <r>
      <rPr>
        <b/>
        <sz val="8"/>
        <rFont val="맑은 고딕"/>
        <family val="3"/>
        <charset val="129"/>
      </rPr>
      <t>원화대출채권</t>
    </r>
    <r>
      <rPr>
        <b/>
        <sz val="8"/>
        <rFont val="Arial"/>
        <family val="2"/>
      </rPr>
      <t xml:space="preserve"> </t>
    </r>
    <r>
      <rPr>
        <b/>
        <sz val="8"/>
        <rFont val="맑은 고딕"/>
        <family val="3"/>
        <charset val="129"/>
      </rPr>
      <t>수익률</t>
    </r>
    <r>
      <rPr>
        <b/>
        <sz val="8"/>
        <rFont val="Arial"/>
        <family val="2"/>
      </rPr>
      <t>(</t>
    </r>
    <r>
      <rPr>
        <b/>
        <sz val="8"/>
        <rFont val="맑은 고딕"/>
        <family val="3"/>
        <charset val="129"/>
      </rPr>
      <t>분기</t>
    </r>
    <r>
      <rPr>
        <b/>
        <sz val="8"/>
        <rFont val="Arial"/>
        <family val="2"/>
      </rPr>
      <t>)</t>
    </r>
    <phoneticPr fontId="9" type="noConversion"/>
  </si>
  <si>
    <r>
      <t xml:space="preserve">    </t>
    </r>
    <r>
      <rPr>
        <sz val="8"/>
        <rFont val="맑은 고딕"/>
        <family val="3"/>
        <charset val="129"/>
      </rPr>
      <t>가계자금</t>
    </r>
    <r>
      <rPr>
        <sz val="8"/>
        <rFont val="Arial"/>
        <family val="2"/>
      </rPr>
      <t>(</t>
    </r>
    <r>
      <rPr>
        <sz val="8"/>
        <rFont val="맑은 고딕"/>
        <family val="3"/>
        <charset val="129"/>
      </rPr>
      <t>분기</t>
    </r>
    <r>
      <rPr>
        <sz val="8"/>
        <rFont val="Arial"/>
        <family val="2"/>
      </rPr>
      <t>)</t>
    </r>
    <phoneticPr fontId="5" type="noConversion"/>
  </si>
  <si>
    <r>
      <t xml:space="preserve">    </t>
    </r>
    <r>
      <rPr>
        <sz val="8"/>
        <rFont val="맑은 고딕"/>
        <family val="3"/>
        <charset val="129"/>
      </rPr>
      <t>기업자금</t>
    </r>
    <r>
      <rPr>
        <sz val="8"/>
        <rFont val="Arial"/>
        <family val="2"/>
      </rPr>
      <t>(</t>
    </r>
    <r>
      <rPr>
        <sz val="8"/>
        <rFont val="맑은 고딕"/>
        <family val="3"/>
        <charset val="129"/>
      </rPr>
      <t>분기</t>
    </r>
    <r>
      <rPr>
        <sz val="8"/>
        <rFont val="Arial"/>
        <family val="2"/>
      </rPr>
      <t>)</t>
    </r>
    <phoneticPr fontId="5" type="noConversion"/>
  </si>
  <si>
    <r>
      <rPr>
        <b/>
        <sz val="8"/>
        <rFont val="맑은 고딕"/>
        <family val="3"/>
        <charset val="129"/>
      </rPr>
      <t>원화예수금</t>
    </r>
    <r>
      <rPr>
        <b/>
        <sz val="8"/>
        <rFont val="Arial"/>
        <family val="2"/>
      </rPr>
      <t xml:space="preserve"> </t>
    </r>
    <r>
      <rPr>
        <b/>
        <sz val="8"/>
        <rFont val="맑은 고딕"/>
        <family val="3"/>
        <charset val="129"/>
      </rPr>
      <t>비용률</t>
    </r>
    <r>
      <rPr>
        <b/>
        <sz val="8"/>
        <rFont val="Arial"/>
        <family val="2"/>
      </rPr>
      <t>(</t>
    </r>
    <r>
      <rPr>
        <b/>
        <sz val="8"/>
        <rFont val="맑은 고딕"/>
        <family val="3"/>
        <charset val="129"/>
      </rPr>
      <t>분기</t>
    </r>
    <r>
      <rPr>
        <b/>
        <sz val="8"/>
        <rFont val="Arial"/>
        <family val="2"/>
      </rPr>
      <t>)</t>
    </r>
    <phoneticPr fontId="9" type="noConversion"/>
  </si>
  <si>
    <r>
      <rPr>
        <b/>
        <sz val="8"/>
        <rFont val="맑은 고딕"/>
        <family val="3"/>
        <charset val="129"/>
      </rPr>
      <t>이자수익자산</t>
    </r>
    <r>
      <rPr>
        <b/>
        <sz val="8"/>
        <rFont val="Arial"/>
        <family val="2"/>
      </rPr>
      <t>(</t>
    </r>
    <r>
      <rPr>
        <b/>
        <sz val="8"/>
        <rFont val="맑은 고딕"/>
        <family val="3"/>
        <charset val="129"/>
      </rPr>
      <t>분기평잔</t>
    </r>
    <r>
      <rPr>
        <b/>
        <sz val="8"/>
        <rFont val="Arial"/>
        <family val="2"/>
      </rPr>
      <t>)</t>
    </r>
    <phoneticPr fontId="9" type="noConversion"/>
  </si>
  <si>
    <r>
      <t>NIS(</t>
    </r>
    <r>
      <rPr>
        <b/>
        <sz val="8"/>
        <rFont val="맑은 고딕"/>
        <family val="3"/>
        <charset val="129"/>
      </rPr>
      <t>기중</t>
    </r>
    <r>
      <rPr>
        <b/>
        <sz val="8"/>
        <rFont val="Arial"/>
        <family val="2"/>
      </rPr>
      <t>-</t>
    </r>
    <r>
      <rPr>
        <b/>
        <sz val="8"/>
        <rFont val="맑은 고딕"/>
        <family val="3"/>
        <charset val="129"/>
      </rPr>
      <t>원화</t>
    </r>
    <r>
      <rPr>
        <b/>
        <sz val="8"/>
        <rFont val="Arial"/>
        <family val="2"/>
      </rPr>
      <t>)</t>
    </r>
    <phoneticPr fontId="9" type="noConversion"/>
  </si>
  <si>
    <r>
      <rPr>
        <b/>
        <sz val="8"/>
        <rFont val="맑은 고딕"/>
        <family val="3"/>
        <charset val="129"/>
      </rPr>
      <t>원화대출채권</t>
    </r>
    <r>
      <rPr>
        <b/>
        <sz val="8"/>
        <rFont val="Arial"/>
        <family val="2"/>
      </rPr>
      <t xml:space="preserve"> </t>
    </r>
    <r>
      <rPr>
        <b/>
        <sz val="8"/>
        <rFont val="맑은 고딕"/>
        <family val="3"/>
        <charset val="129"/>
      </rPr>
      <t>수익률</t>
    </r>
    <r>
      <rPr>
        <b/>
        <sz val="8"/>
        <rFont val="Arial"/>
        <family val="2"/>
      </rPr>
      <t>(</t>
    </r>
    <r>
      <rPr>
        <b/>
        <sz val="8"/>
        <rFont val="맑은 고딕"/>
        <family val="3"/>
        <charset val="129"/>
      </rPr>
      <t>기중</t>
    </r>
    <r>
      <rPr>
        <b/>
        <sz val="8"/>
        <rFont val="Arial"/>
        <family val="2"/>
      </rPr>
      <t>)</t>
    </r>
    <phoneticPr fontId="9" type="noConversion"/>
  </si>
  <si>
    <r>
      <t xml:space="preserve">    </t>
    </r>
    <r>
      <rPr>
        <sz val="8"/>
        <rFont val="맑은 고딕"/>
        <family val="3"/>
        <charset val="129"/>
      </rPr>
      <t>가계자금</t>
    </r>
    <r>
      <rPr>
        <sz val="8"/>
        <rFont val="Arial"/>
        <family val="2"/>
      </rPr>
      <t>(</t>
    </r>
    <r>
      <rPr>
        <sz val="8"/>
        <rFont val="맑은 고딕"/>
        <family val="3"/>
        <charset val="129"/>
      </rPr>
      <t>기중</t>
    </r>
    <r>
      <rPr>
        <sz val="8"/>
        <rFont val="Arial"/>
        <family val="2"/>
      </rPr>
      <t>)</t>
    </r>
    <phoneticPr fontId="5" type="noConversion"/>
  </si>
  <si>
    <r>
      <t xml:space="preserve">    </t>
    </r>
    <r>
      <rPr>
        <sz val="8"/>
        <rFont val="맑은 고딕"/>
        <family val="3"/>
        <charset val="129"/>
      </rPr>
      <t>기업자금</t>
    </r>
    <r>
      <rPr>
        <sz val="8"/>
        <rFont val="Arial"/>
        <family val="2"/>
      </rPr>
      <t>(</t>
    </r>
    <r>
      <rPr>
        <sz val="8"/>
        <rFont val="맑은 고딕"/>
        <family val="3"/>
        <charset val="129"/>
      </rPr>
      <t>기중</t>
    </r>
    <r>
      <rPr>
        <sz val="8"/>
        <rFont val="Arial"/>
        <family val="2"/>
      </rPr>
      <t>)</t>
    </r>
    <phoneticPr fontId="5" type="noConversion"/>
  </si>
  <si>
    <r>
      <rPr>
        <b/>
        <sz val="8"/>
        <rFont val="맑은 고딕"/>
        <family val="3"/>
        <charset val="129"/>
      </rPr>
      <t>원화예수금</t>
    </r>
    <r>
      <rPr>
        <b/>
        <sz val="8"/>
        <rFont val="Arial"/>
        <family val="2"/>
      </rPr>
      <t xml:space="preserve"> </t>
    </r>
    <r>
      <rPr>
        <b/>
        <sz val="8"/>
        <rFont val="맑은 고딕"/>
        <family val="3"/>
        <charset val="129"/>
      </rPr>
      <t>비용률</t>
    </r>
    <r>
      <rPr>
        <b/>
        <sz val="8"/>
        <rFont val="Arial"/>
        <family val="2"/>
      </rPr>
      <t>(</t>
    </r>
    <r>
      <rPr>
        <b/>
        <sz val="8"/>
        <rFont val="맑은 고딕"/>
        <family val="3"/>
        <charset val="129"/>
      </rPr>
      <t>기중</t>
    </r>
    <r>
      <rPr>
        <b/>
        <sz val="8"/>
        <rFont val="Arial"/>
        <family val="2"/>
      </rPr>
      <t>)</t>
    </r>
    <phoneticPr fontId="9" type="noConversion"/>
  </si>
  <si>
    <r>
      <rPr>
        <b/>
        <sz val="8"/>
        <rFont val="맑은 고딕"/>
        <family val="3"/>
        <charset val="129"/>
      </rPr>
      <t>이자수익자산</t>
    </r>
    <r>
      <rPr>
        <b/>
        <sz val="8"/>
        <rFont val="Arial"/>
        <family val="2"/>
      </rPr>
      <t>(</t>
    </r>
    <r>
      <rPr>
        <b/>
        <sz val="8"/>
        <rFont val="맑은 고딕"/>
        <family val="3"/>
        <charset val="129"/>
      </rPr>
      <t>기중평잔</t>
    </r>
    <r>
      <rPr>
        <b/>
        <sz val="8"/>
        <rFont val="Arial"/>
        <family val="2"/>
      </rPr>
      <t>)</t>
    </r>
    <phoneticPr fontId="9" type="noConversion"/>
  </si>
  <si>
    <r>
      <t>[</t>
    </r>
    <r>
      <rPr>
        <b/>
        <sz val="9"/>
        <color rgb="FFC00000"/>
        <rFont val="맑은 고딕"/>
        <family val="3"/>
        <charset val="129"/>
      </rPr>
      <t>경남은행</t>
    </r>
    <r>
      <rPr>
        <b/>
        <sz val="9"/>
        <color rgb="FFC00000"/>
        <rFont val="Arial"/>
        <family val="2"/>
      </rPr>
      <t xml:space="preserve">] NIM &amp; NIS </t>
    </r>
    <r>
      <rPr>
        <b/>
        <sz val="9"/>
        <color rgb="FFC00000"/>
        <rFont val="맑은 고딕"/>
        <family val="3"/>
        <charset val="129"/>
      </rPr>
      <t>현황</t>
    </r>
    <r>
      <rPr>
        <b/>
        <sz val="9"/>
        <color rgb="FFC00000"/>
        <rFont val="Arial"/>
        <family val="2"/>
      </rPr>
      <t xml:space="preserve"> </t>
    </r>
    <phoneticPr fontId="9"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</si>
  <si>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수수료이익</t>
    </r>
    <r>
      <rPr>
        <b/>
        <sz val="9"/>
        <color rgb="FFC00000"/>
        <rFont val="Arial"/>
        <family val="2"/>
      </rPr>
      <t xml:space="preserve"> </t>
    </r>
    <r>
      <rPr>
        <b/>
        <sz val="9"/>
        <color rgb="FFC00000"/>
        <rFont val="맑은 고딕"/>
        <family val="3"/>
        <charset val="129"/>
      </rPr>
      <t>현황</t>
    </r>
    <phoneticPr fontId="5" type="noConversion"/>
  </si>
  <si>
    <r>
      <rPr>
        <b/>
        <sz val="8"/>
        <color rgb="FF000000"/>
        <rFont val="맑은 고딕"/>
        <family val="3"/>
        <charset val="129"/>
      </rPr>
      <t>수수료부문이익</t>
    </r>
    <phoneticPr fontId="5" type="noConversion"/>
  </si>
  <si>
    <r>
      <t xml:space="preserve">   </t>
    </r>
    <r>
      <rPr>
        <sz val="8"/>
        <rFont val="맑은 고딕"/>
        <family val="3"/>
        <charset val="129"/>
      </rPr>
      <t>수익증권</t>
    </r>
    <r>
      <rPr>
        <sz val="8"/>
        <rFont val="Arial"/>
        <family val="2"/>
      </rPr>
      <t xml:space="preserve"> </t>
    </r>
    <r>
      <rPr>
        <sz val="8"/>
        <rFont val="맑은 고딕"/>
        <family val="3"/>
        <charset val="129"/>
      </rPr>
      <t>수수료</t>
    </r>
    <phoneticPr fontId="5" type="noConversion"/>
  </si>
  <si>
    <r>
      <t xml:space="preserve">   </t>
    </r>
    <r>
      <rPr>
        <sz val="8"/>
        <rFont val="맑은 고딕"/>
        <family val="3"/>
        <charset val="129"/>
      </rPr>
      <t>방카슈랑스</t>
    </r>
    <r>
      <rPr>
        <sz val="8"/>
        <rFont val="Arial"/>
        <family val="2"/>
      </rPr>
      <t xml:space="preserve"> </t>
    </r>
    <r>
      <rPr>
        <sz val="8"/>
        <rFont val="맑은 고딕"/>
        <family val="3"/>
        <charset val="129"/>
      </rPr>
      <t>수수료</t>
    </r>
    <phoneticPr fontId="5" type="noConversion"/>
  </si>
  <si>
    <r>
      <t xml:space="preserve">   </t>
    </r>
    <r>
      <rPr>
        <sz val="8"/>
        <rFont val="맑은 고딕"/>
        <family val="3"/>
        <charset val="129"/>
      </rPr>
      <t>신용카드</t>
    </r>
    <r>
      <rPr>
        <sz val="8"/>
        <rFont val="Arial"/>
        <family val="2"/>
      </rPr>
      <t xml:space="preserve"> </t>
    </r>
    <r>
      <rPr>
        <sz val="8"/>
        <rFont val="맑은 고딕"/>
        <family val="3"/>
        <charset val="129"/>
      </rPr>
      <t>수수료</t>
    </r>
    <phoneticPr fontId="5" type="noConversion"/>
  </si>
  <si>
    <r>
      <rPr>
        <b/>
        <sz val="8"/>
        <rFont val="맑은 고딕"/>
        <family val="3"/>
        <charset val="129"/>
      </rPr>
      <t>수익증권</t>
    </r>
    <r>
      <rPr>
        <b/>
        <sz val="8"/>
        <rFont val="Arial"/>
        <family val="2"/>
      </rPr>
      <t xml:space="preserve"> </t>
    </r>
    <r>
      <rPr>
        <b/>
        <sz val="8"/>
        <rFont val="맑은 고딕"/>
        <family val="3"/>
        <charset val="129"/>
      </rPr>
      <t>잔액</t>
    </r>
    <phoneticPr fontId="5" type="noConversion"/>
  </si>
  <si>
    <r>
      <rPr>
        <b/>
        <sz val="8"/>
        <color rgb="FFC00000"/>
        <rFont val="맑은 고딕"/>
        <family val="3"/>
        <charset val="129"/>
      </rPr>
      <t>수수료이익</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은행</t>
    </r>
    <r>
      <rPr>
        <b/>
        <sz val="8"/>
        <color rgb="FFC00000"/>
        <rFont val="Arial"/>
        <family val="2"/>
      </rPr>
      <t>]</t>
    </r>
    <phoneticPr fontId="1" type="noConversion"/>
  </si>
  <si>
    <r>
      <rPr>
        <b/>
        <sz val="8"/>
        <rFont val="맑은 고딕"/>
        <family val="3"/>
        <charset val="129"/>
      </rPr>
      <t>방카슈랑스</t>
    </r>
    <r>
      <rPr>
        <b/>
        <sz val="8"/>
        <rFont val="Arial"/>
        <family val="2"/>
      </rPr>
      <t xml:space="preserve"> </t>
    </r>
    <r>
      <rPr>
        <b/>
        <sz val="8"/>
        <rFont val="맑은 고딕"/>
        <family val="3"/>
        <charset val="129"/>
      </rPr>
      <t>판매액</t>
    </r>
    <phoneticPr fontId="5" type="noConversion"/>
  </si>
  <si>
    <r>
      <rPr>
        <b/>
        <sz val="8"/>
        <color rgb="FF000000"/>
        <rFont val="맑은 고딕"/>
        <family val="3"/>
        <charset val="129"/>
      </rPr>
      <t>※</t>
    </r>
    <r>
      <rPr>
        <b/>
        <sz val="8"/>
        <color rgb="FF000000"/>
        <rFont val="Arial"/>
        <family val="2"/>
      </rPr>
      <t xml:space="preserve"> </t>
    </r>
    <r>
      <rPr>
        <b/>
        <sz val="8"/>
        <color rgb="FF000000"/>
        <rFont val="맑은 고딕"/>
        <family val="3"/>
        <charset val="129"/>
      </rPr>
      <t>신용카드</t>
    </r>
    <r>
      <rPr>
        <b/>
        <sz val="8"/>
        <color rgb="FF000000"/>
        <rFont val="Arial"/>
        <family val="2"/>
      </rPr>
      <t xml:space="preserve"> </t>
    </r>
    <r>
      <rPr>
        <b/>
        <sz val="8"/>
        <color rgb="FF000000"/>
        <rFont val="맑은 고딕"/>
        <family val="3"/>
        <charset val="129"/>
      </rPr>
      <t>수익은</t>
    </r>
    <r>
      <rPr>
        <b/>
        <sz val="8"/>
        <color rgb="FF000000"/>
        <rFont val="Arial"/>
        <family val="2"/>
      </rPr>
      <t xml:space="preserve"> </t>
    </r>
    <r>
      <rPr>
        <b/>
        <sz val="8"/>
        <color rgb="FF000000"/>
        <rFont val="맑은 고딕"/>
        <family val="3"/>
        <charset val="129"/>
      </rPr>
      <t>대부분</t>
    </r>
    <r>
      <rPr>
        <b/>
        <sz val="8"/>
        <color rgb="FF000000"/>
        <rFont val="Arial"/>
        <family val="2"/>
      </rPr>
      <t xml:space="preserve"> </t>
    </r>
    <r>
      <rPr>
        <b/>
        <sz val="8"/>
        <color rgb="FF000000"/>
        <rFont val="맑은 고딕"/>
        <family val="3"/>
        <charset val="129"/>
      </rPr>
      <t>이자수익</t>
    </r>
    <r>
      <rPr>
        <b/>
        <sz val="8"/>
        <color rgb="FF000000"/>
        <rFont val="Arial"/>
        <family val="2"/>
      </rPr>
      <t xml:space="preserve"> </t>
    </r>
    <r>
      <rPr>
        <b/>
        <sz val="8"/>
        <color rgb="FF000000"/>
        <rFont val="맑은 고딕"/>
        <family val="3"/>
        <charset val="129"/>
      </rPr>
      <t>항목으로</t>
    </r>
    <r>
      <rPr>
        <b/>
        <sz val="8"/>
        <color rgb="FF000000"/>
        <rFont val="Arial"/>
        <family val="2"/>
      </rPr>
      <t xml:space="preserve"> </t>
    </r>
    <r>
      <rPr>
        <b/>
        <sz val="8"/>
        <color rgb="FF000000"/>
        <rFont val="맑은 고딕"/>
        <family val="3"/>
        <charset val="129"/>
      </rPr>
      <t>분류되고</t>
    </r>
    <r>
      <rPr>
        <b/>
        <sz val="8"/>
        <color rgb="FF000000"/>
        <rFont val="Arial"/>
        <family val="2"/>
      </rPr>
      <t xml:space="preserve"> </t>
    </r>
    <r>
      <rPr>
        <b/>
        <sz val="8"/>
        <color rgb="FF000000"/>
        <rFont val="맑은 고딕"/>
        <family val="3"/>
        <charset val="129"/>
      </rPr>
      <t>지급수수료는</t>
    </r>
    <r>
      <rPr>
        <b/>
        <sz val="8"/>
        <color rgb="FF000000"/>
        <rFont val="Arial"/>
        <family val="2"/>
      </rPr>
      <t xml:space="preserve"> </t>
    </r>
    <r>
      <rPr>
        <b/>
        <sz val="8"/>
        <color rgb="FF000000"/>
        <rFont val="맑은 고딕"/>
        <family val="3"/>
        <charset val="129"/>
      </rPr>
      <t>수수료</t>
    </r>
    <r>
      <rPr>
        <b/>
        <sz val="8"/>
        <color rgb="FF000000"/>
        <rFont val="Arial"/>
        <family val="2"/>
      </rPr>
      <t xml:space="preserve"> </t>
    </r>
    <r>
      <rPr>
        <b/>
        <sz val="8"/>
        <color rgb="FF000000"/>
        <rFont val="맑은 고딕"/>
        <family val="3"/>
        <charset val="129"/>
      </rPr>
      <t>항목으로</t>
    </r>
    <r>
      <rPr>
        <b/>
        <sz val="8"/>
        <color rgb="FF000000"/>
        <rFont val="Arial"/>
        <family val="2"/>
      </rPr>
      <t xml:space="preserve"> </t>
    </r>
    <r>
      <rPr>
        <b/>
        <sz val="8"/>
        <color rgb="FF000000"/>
        <rFont val="맑은 고딕"/>
        <family val="3"/>
        <charset val="129"/>
      </rPr>
      <t>분류되며</t>
    </r>
    <r>
      <rPr>
        <b/>
        <sz val="8"/>
        <color rgb="FF000000"/>
        <rFont val="Arial"/>
        <family val="2"/>
      </rPr>
      <t xml:space="preserve">, </t>
    </r>
    <r>
      <rPr>
        <b/>
        <sz val="8"/>
        <color rgb="FF000000"/>
        <rFont val="맑은 고딕"/>
        <family val="3"/>
        <charset val="129"/>
      </rPr>
      <t>본</t>
    </r>
    <r>
      <rPr>
        <b/>
        <sz val="8"/>
        <color rgb="FF000000"/>
        <rFont val="Arial"/>
        <family val="2"/>
      </rPr>
      <t xml:space="preserve"> </t>
    </r>
    <r>
      <rPr>
        <b/>
        <sz val="8"/>
        <color rgb="FF000000"/>
        <rFont val="맑은 고딕"/>
        <family val="3"/>
        <charset val="129"/>
      </rPr>
      <t>항목은</t>
    </r>
    <r>
      <rPr>
        <b/>
        <sz val="8"/>
        <color rgb="FF000000"/>
        <rFont val="Arial"/>
        <family val="2"/>
      </rPr>
      <t xml:space="preserve"> </t>
    </r>
    <r>
      <rPr>
        <b/>
        <sz val="8"/>
        <color rgb="FF000000"/>
        <rFont val="맑은 고딕"/>
        <family val="3"/>
        <charset val="129"/>
      </rPr>
      <t>이자수익</t>
    </r>
    <r>
      <rPr>
        <b/>
        <sz val="8"/>
        <color rgb="FF000000"/>
        <rFont val="Arial"/>
        <family val="2"/>
      </rPr>
      <t xml:space="preserve"> </t>
    </r>
    <r>
      <rPr>
        <b/>
        <sz val="8"/>
        <color rgb="FF000000"/>
        <rFont val="맑은 고딕"/>
        <family val="3"/>
        <charset val="129"/>
      </rPr>
      <t>분류된</t>
    </r>
    <r>
      <rPr>
        <b/>
        <sz val="8"/>
        <color rgb="FF000000"/>
        <rFont val="Arial"/>
        <family val="2"/>
      </rPr>
      <t xml:space="preserve"> </t>
    </r>
    <r>
      <rPr>
        <b/>
        <sz val="8"/>
        <color rgb="FF000000"/>
        <rFont val="맑은 고딕"/>
        <family val="3"/>
        <charset val="129"/>
      </rPr>
      <t>수익을</t>
    </r>
    <r>
      <rPr>
        <b/>
        <sz val="8"/>
        <color rgb="FF000000"/>
        <rFont val="Arial"/>
        <family val="2"/>
      </rPr>
      <t xml:space="preserve"> </t>
    </r>
    <r>
      <rPr>
        <b/>
        <sz val="8"/>
        <color rgb="FF000000"/>
        <rFont val="맑은 고딕"/>
        <family val="3"/>
        <charset val="129"/>
      </rPr>
      <t>감안한</t>
    </r>
    <r>
      <rPr>
        <b/>
        <sz val="8"/>
        <color rgb="FF000000"/>
        <rFont val="Arial"/>
        <family val="2"/>
      </rPr>
      <t xml:space="preserve"> </t>
    </r>
    <r>
      <rPr>
        <b/>
        <sz val="8"/>
        <color rgb="FF000000"/>
        <rFont val="맑은 고딕"/>
        <family val="3"/>
        <charset val="129"/>
      </rPr>
      <t>수치임</t>
    </r>
    <phoneticPr fontId="5"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</si>
  <si>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수수료이익</t>
    </r>
    <r>
      <rPr>
        <b/>
        <sz val="9"/>
        <color rgb="FFC00000"/>
        <rFont val="Arial"/>
        <family val="2"/>
      </rPr>
      <t xml:space="preserve"> </t>
    </r>
    <r>
      <rPr>
        <b/>
        <sz val="9"/>
        <color rgb="FFC00000"/>
        <rFont val="맑은 고딕"/>
        <family val="3"/>
        <charset val="129"/>
      </rPr>
      <t>현황</t>
    </r>
    <phoneticPr fontId="5"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</si>
  <si>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4" type="noConversion"/>
  </si>
  <si>
    <r>
      <rPr>
        <b/>
        <sz val="8"/>
        <rFont val="맑은 고딕"/>
        <family val="3"/>
        <charset val="129"/>
      </rPr>
      <t>조정영업이익</t>
    </r>
    <phoneticPr fontId="5" type="noConversion"/>
  </si>
  <si>
    <r>
      <rPr>
        <b/>
        <sz val="8"/>
        <rFont val="맑은 고딕"/>
        <family val="3"/>
        <charset val="129"/>
      </rPr>
      <t>판매관리비</t>
    </r>
    <phoneticPr fontId="4" type="noConversion"/>
  </si>
  <si>
    <r>
      <t>CIR(</t>
    </r>
    <r>
      <rPr>
        <b/>
        <sz val="8"/>
        <rFont val="맑은 고딕"/>
        <family val="3"/>
        <charset val="129"/>
      </rPr>
      <t>분기별</t>
    </r>
    <r>
      <rPr>
        <b/>
        <sz val="8"/>
        <rFont val="Arial"/>
        <family val="2"/>
      </rPr>
      <t>)</t>
    </r>
    <phoneticPr fontId="4" type="noConversion"/>
  </si>
  <si>
    <r>
      <rPr>
        <b/>
        <sz val="8"/>
        <rFont val="맑은 고딕"/>
        <family val="3"/>
        <charset val="129"/>
      </rPr>
      <t>판매관리비</t>
    </r>
    <phoneticPr fontId="5" type="noConversion"/>
  </si>
  <si>
    <r>
      <t xml:space="preserve">   </t>
    </r>
    <r>
      <rPr>
        <sz val="8"/>
        <rFont val="맑은 고딕"/>
        <family val="3"/>
        <charset val="129"/>
      </rPr>
      <t>퇴직급여</t>
    </r>
    <r>
      <rPr>
        <sz val="8"/>
        <rFont val="Arial"/>
        <family val="2"/>
      </rPr>
      <t xml:space="preserve"> </t>
    </r>
    <r>
      <rPr>
        <sz val="8"/>
        <rFont val="맑은 고딕"/>
        <family val="3"/>
        <charset val="129"/>
      </rPr>
      <t>충당금전입액</t>
    </r>
    <phoneticPr fontId="5" type="noConversion"/>
  </si>
  <si>
    <r>
      <rPr>
        <b/>
        <sz val="8"/>
        <color rgb="FFC00000"/>
        <rFont val="맑은 고딕"/>
        <family val="3"/>
        <charset val="129"/>
      </rPr>
      <t>판매관리비</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1" type="noConversion"/>
  </si>
  <si>
    <r>
      <t xml:space="preserve">   </t>
    </r>
    <r>
      <rPr>
        <sz val="8"/>
        <rFont val="맑은 고딕"/>
        <family val="3"/>
        <charset val="129"/>
      </rPr>
      <t>감가상각비</t>
    </r>
    <phoneticPr fontId="4" type="noConversion"/>
  </si>
  <si>
    <r>
      <t xml:space="preserve">   </t>
    </r>
    <r>
      <rPr>
        <sz val="8"/>
        <rFont val="맑은 고딕"/>
        <family val="3"/>
        <charset val="129"/>
      </rPr>
      <t>세금과공과</t>
    </r>
    <phoneticPr fontId="4" type="noConversion"/>
  </si>
  <si>
    <r>
      <t xml:space="preserve">   </t>
    </r>
    <r>
      <rPr>
        <sz val="8"/>
        <rFont val="맑은 고딕"/>
        <family val="3"/>
        <charset val="129"/>
      </rPr>
      <t>인건비</t>
    </r>
    <phoneticPr fontId="4" type="noConversion"/>
  </si>
  <si>
    <r>
      <t xml:space="preserve">   </t>
    </r>
    <r>
      <rPr>
        <sz val="8"/>
        <rFont val="맑은 고딕"/>
        <family val="3"/>
        <charset val="129"/>
      </rPr>
      <t>물건비</t>
    </r>
    <phoneticPr fontId="4" type="noConversion"/>
  </si>
  <si>
    <r>
      <t xml:space="preserve">   </t>
    </r>
    <r>
      <rPr>
        <sz val="8"/>
        <rFont val="맑은 고딕"/>
        <family val="3"/>
        <charset val="129"/>
      </rPr>
      <t>희망퇴직급여</t>
    </r>
    <phoneticPr fontId="4" type="noConversion"/>
  </si>
  <si>
    <r>
      <t>CIR(</t>
    </r>
    <r>
      <rPr>
        <b/>
        <sz val="8"/>
        <rFont val="맑은 고딕"/>
        <family val="3"/>
        <charset val="129"/>
      </rPr>
      <t>분기별</t>
    </r>
    <r>
      <rPr>
        <b/>
        <sz val="8"/>
        <rFont val="Arial"/>
        <family val="2"/>
      </rPr>
      <t>)</t>
    </r>
    <phoneticPr fontId="5"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</si>
  <si>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4"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</si>
  <si>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4" type="noConversion"/>
  </si>
  <si>
    <r>
      <rPr>
        <b/>
        <sz val="8"/>
        <rFont val="맑은 고딕"/>
        <family val="3"/>
        <charset val="129"/>
      </rPr>
      <t>총자산</t>
    </r>
    <phoneticPr fontId="5" type="noConversion"/>
  </si>
  <si>
    <r>
      <t xml:space="preserve">   </t>
    </r>
    <r>
      <rPr>
        <b/>
        <sz val="8"/>
        <color indexed="8"/>
        <rFont val="맑은 고딕"/>
        <family val="3"/>
        <charset val="129"/>
      </rPr>
      <t>은행계정</t>
    </r>
    <phoneticPr fontId="5" type="noConversion"/>
  </si>
  <si>
    <r>
      <t xml:space="preserve">   </t>
    </r>
    <r>
      <rPr>
        <b/>
        <sz val="8"/>
        <color indexed="8"/>
        <rFont val="맑은 고딕"/>
        <family val="3"/>
        <charset val="129"/>
      </rPr>
      <t>신탁계정</t>
    </r>
    <phoneticPr fontId="5" type="noConversion"/>
  </si>
  <si>
    <r>
      <rPr>
        <b/>
        <sz val="8"/>
        <rFont val="맑은 고딕"/>
        <family val="3"/>
        <charset val="129"/>
      </rPr>
      <t>총여신</t>
    </r>
    <phoneticPr fontId="5" type="noConversion"/>
  </si>
  <si>
    <r>
      <rPr>
        <b/>
        <sz val="8"/>
        <color indexed="8"/>
        <rFont val="맑은 고딕"/>
        <family val="3"/>
        <charset val="129"/>
      </rPr>
      <t>원화대출금</t>
    </r>
    <phoneticPr fontId="5" type="noConversion"/>
  </si>
  <si>
    <r>
      <t xml:space="preserve">   </t>
    </r>
    <r>
      <rPr>
        <b/>
        <sz val="8"/>
        <color indexed="8"/>
        <rFont val="맑은 고딕"/>
        <family val="3"/>
        <charset val="129"/>
      </rPr>
      <t>기업자금</t>
    </r>
    <phoneticPr fontId="5" type="noConversion"/>
  </si>
  <si>
    <r>
      <t xml:space="preserve">      </t>
    </r>
    <r>
      <rPr>
        <sz val="8"/>
        <color indexed="8"/>
        <rFont val="맑은 고딕"/>
        <family val="3"/>
        <charset val="129"/>
      </rPr>
      <t>대기업</t>
    </r>
    <phoneticPr fontId="5" type="noConversion"/>
  </si>
  <si>
    <r>
      <t xml:space="preserve">      </t>
    </r>
    <r>
      <rPr>
        <sz val="8"/>
        <color indexed="8"/>
        <rFont val="맑은 고딕"/>
        <family val="3"/>
        <charset val="129"/>
      </rPr>
      <t>중소기업</t>
    </r>
    <phoneticPr fontId="5" type="noConversion"/>
  </si>
  <si>
    <r>
      <rPr>
        <b/>
        <sz val="8"/>
        <color rgb="FFC00000"/>
        <rFont val="맑은 고딕"/>
        <family val="3"/>
        <charset val="129"/>
      </rPr>
      <t>운용</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조달</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1" type="noConversion"/>
  </si>
  <si>
    <r>
      <t xml:space="preserve">   </t>
    </r>
    <r>
      <rPr>
        <b/>
        <sz val="8"/>
        <color indexed="8"/>
        <rFont val="맑은 고딕"/>
        <family val="3"/>
        <charset val="129"/>
      </rPr>
      <t>가계자금</t>
    </r>
    <phoneticPr fontId="5" type="noConversion"/>
  </si>
  <si>
    <r>
      <rPr>
        <sz val="8"/>
        <color indexed="8"/>
        <rFont val="맑은 고딕"/>
        <family val="3"/>
        <charset val="129"/>
      </rPr>
      <t>주택담보대출</t>
    </r>
    <phoneticPr fontId="5" type="noConversion"/>
  </si>
  <si>
    <r>
      <rPr>
        <sz val="8"/>
        <color indexed="8"/>
        <rFont val="맑은 고딕"/>
        <family val="3"/>
        <charset val="129"/>
      </rPr>
      <t>기타가계대출</t>
    </r>
    <phoneticPr fontId="5" type="noConversion"/>
  </si>
  <si>
    <r>
      <t xml:space="preserve">   </t>
    </r>
    <r>
      <rPr>
        <b/>
        <sz val="8"/>
        <color indexed="8"/>
        <rFont val="맑은 고딕"/>
        <family val="3"/>
        <charset val="129"/>
      </rPr>
      <t>공공기타</t>
    </r>
    <phoneticPr fontId="5" type="noConversion"/>
  </si>
  <si>
    <r>
      <rPr>
        <b/>
        <sz val="8"/>
        <color indexed="8"/>
        <rFont val="맑은 고딕"/>
        <family val="3"/>
        <charset val="129"/>
      </rPr>
      <t>외화대출금</t>
    </r>
    <phoneticPr fontId="5" type="noConversion"/>
  </si>
  <si>
    <r>
      <rPr>
        <b/>
        <sz val="8"/>
        <color indexed="8"/>
        <rFont val="맑은 고딕"/>
        <family val="3"/>
        <charset val="129"/>
      </rPr>
      <t>신탁대출금</t>
    </r>
    <phoneticPr fontId="5" type="noConversion"/>
  </si>
  <si>
    <r>
      <rPr>
        <b/>
        <sz val="8"/>
        <color indexed="8"/>
        <rFont val="맑은 고딕"/>
        <family val="3"/>
        <charset val="129"/>
      </rPr>
      <t>기타</t>
    </r>
    <phoneticPr fontId="5" type="noConversion"/>
  </si>
  <si>
    <r>
      <rPr>
        <b/>
        <sz val="8"/>
        <rFont val="맑은 고딕"/>
        <family val="3"/>
        <charset val="129"/>
      </rPr>
      <t>총유가증권</t>
    </r>
    <phoneticPr fontId="5" type="noConversion"/>
  </si>
  <si>
    <r>
      <t xml:space="preserve">   </t>
    </r>
    <r>
      <rPr>
        <sz val="8"/>
        <color indexed="8"/>
        <rFont val="맑은 고딕"/>
        <family val="3"/>
        <charset val="129"/>
      </rPr>
      <t>은행계정</t>
    </r>
    <phoneticPr fontId="5" type="noConversion"/>
  </si>
  <si>
    <r>
      <t xml:space="preserve">   </t>
    </r>
    <r>
      <rPr>
        <sz val="8"/>
        <color indexed="8"/>
        <rFont val="맑은 고딕"/>
        <family val="3"/>
        <charset val="129"/>
      </rPr>
      <t>신탁계정</t>
    </r>
    <phoneticPr fontId="5" type="noConversion"/>
  </si>
  <si>
    <r>
      <rPr>
        <b/>
        <sz val="8"/>
        <rFont val="맑은 고딕"/>
        <family val="3"/>
        <charset val="129"/>
      </rPr>
      <t>총수신</t>
    </r>
    <phoneticPr fontId="5" type="noConversion"/>
  </si>
  <si>
    <r>
      <rPr>
        <b/>
        <sz val="8"/>
        <color indexed="8"/>
        <rFont val="맑은 고딕"/>
        <family val="3"/>
        <charset val="129"/>
      </rPr>
      <t>은행계정</t>
    </r>
    <phoneticPr fontId="5" type="noConversion"/>
  </si>
  <si>
    <r>
      <t xml:space="preserve">   </t>
    </r>
    <r>
      <rPr>
        <b/>
        <sz val="8"/>
        <color indexed="8"/>
        <rFont val="맑은 고딕"/>
        <family val="3"/>
        <charset val="129"/>
      </rPr>
      <t>원화예수금</t>
    </r>
    <phoneticPr fontId="5" type="noConversion"/>
  </si>
  <si>
    <r>
      <t xml:space="preserve">      </t>
    </r>
    <r>
      <rPr>
        <sz val="8"/>
        <color indexed="8"/>
        <rFont val="맑은 고딕"/>
        <family val="3"/>
        <charset val="129"/>
      </rPr>
      <t>요구불</t>
    </r>
    <phoneticPr fontId="5" type="noConversion"/>
  </si>
  <si>
    <r>
      <t xml:space="preserve">      </t>
    </r>
    <r>
      <rPr>
        <sz val="8"/>
        <color indexed="8"/>
        <rFont val="맑은 고딕"/>
        <family val="3"/>
        <charset val="129"/>
      </rPr>
      <t>저축성</t>
    </r>
    <phoneticPr fontId="5" type="noConversion"/>
  </si>
  <si>
    <r>
      <t xml:space="preserve">      </t>
    </r>
    <r>
      <rPr>
        <sz val="8"/>
        <color indexed="8"/>
        <rFont val="맑은 고딕"/>
        <family val="3"/>
        <charset val="129"/>
      </rPr>
      <t>수입부금</t>
    </r>
    <phoneticPr fontId="5" type="noConversion"/>
  </si>
  <si>
    <r>
      <t xml:space="preserve">   </t>
    </r>
    <r>
      <rPr>
        <b/>
        <sz val="8"/>
        <color indexed="8"/>
        <rFont val="맑은 고딕"/>
        <family val="3"/>
        <charset val="129"/>
      </rPr>
      <t>양도성예금</t>
    </r>
    <r>
      <rPr>
        <b/>
        <sz val="8"/>
        <color indexed="8"/>
        <rFont val="Arial"/>
        <family val="2"/>
      </rPr>
      <t>(CD)</t>
    </r>
    <phoneticPr fontId="5" type="noConversion"/>
  </si>
  <si>
    <r>
      <t xml:space="preserve">   </t>
    </r>
    <r>
      <rPr>
        <b/>
        <sz val="8"/>
        <color indexed="8"/>
        <rFont val="맑은 고딕"/>
        <family val="3"/>
        <charset val="129"/>
      </rPr>
      <t>매출어음</t>
    </r>
    <phoneticPr fontId="5" type="noConversion"/>
  </si>
  <si>
    <r>
      <t xml:space="preserve">   </t>
    </r>
    <r>
      <rPr>
        <b/>
        <sz val="8"/>
        <color indexed="8"/>
        <rFont val="맑은 고딕"/>
        <family val="3"/>
        <charset val="129"/>
      </rPr>
      <t>환매조건부채권</t>
    </r>
    <r>
      <rPr>
        <b/>
        <sz val="8"/>
        <color indexed="8"/>
        <rFont val="Arial"/>
        <family val="2"/>
      </rPr>
      <t>(RP)</t>
    </r>
    <phoneticPr fontId="5" type="noConversion"/>
  </si>
  <si>
    <r>
      <t xml:space="preserve">   </t>
    </r>
    <r>
      <rPr>
        <b/>
        <sz val="8"/>
        <color indexed="8"/>
        <rFont val="맑은 고딕"/>
        <family val="3"/>
        <charset val="129"/>
      </rPr>
      <t>원화발행금융채</t>
    </r>
    <phoneticPr fontId="5" type="noConversion"/>
  </si>
  <si>
    <r>
      <rPr>
        <b/>
        <sz val="8"/>
        <color indexed="8"/>
        <rFont val="맑은 고딕"/>
        <family val="3"/>
        <charset val="129"/>
      </rPr>
      <t>신탁계정</t>
    </r>
    <r>
      <rPr>
        <b/>
        <sz val="8"/>
        <color indexed="8"/>
        <rFont val="Arial"/>
        <family val="2"/>
      </rPr>
      <t xml:space="preserve"> </t>
    </r>
    <phoneticPr fontId="5" type="noConversion"/>
  </si>
  <si>
    <r>
      <rPr>
        <b/>
        <sz val="8"/>
        <rFont val="맑은 고딕"/>
        <family val="3"/>
        <charset val="129"/>
      </rPr>
      <t>자기자본</t>
    </r>
    <phoneticPr fontId="5" type="noConversion"/>
  </si>
  <si>
    <r>
      <rPr>
        <b/>
        <sz val="8"/>
        <rFont val="맑은 고딕"/>
        <family val="3"/>
        <charset val="129"/>
      </rPr>
      <t>예대율</t>
    </r>
    <phoneticPr fontId="9"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</si>
  <si>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운용</t>
    </r>
    <r>
      <rPr>
        <b/>
        <sz val="9"/>
        <color rgb="FFC00000"/>
        <rFont val="Arial"/>
        <family val="2"/>
      </rPr>
      <t xml:space="preserve"> </t>
    </r>
    <r>
      <rPr>
        <b/>
        <sz val="9"/>
        <color rgb="FFC00000"/>
        <rFont val="맑은 고딕"/>
        <family val="3"/>
        <charset val="129"/>
      </rPr>
      <t>및</t>
    </r>
    <r>
      <rPr>
        <b/>
        <sz val="9"/>
        <color rgb="FFC00000"/>
        <rFont val="Arial"/>
        <family val="2"/>
      </rPr>
      <t xml:space="preserve"> </t>
    </r>
    <r>
      <rPr>
        <b/>
        <sz val="9"/>
        <color rgb="FFC00000"/>
        <rFont val="맑은 고딕"/>
        <family val="3"/>
        <charset val="129"/>
      </rPr>
      <t>조달</t>
    </r>
    <r>
      <rPr>
        <b/>
        <sz val="9"/>
        <color rgb="FFC00000"/>
        <rFont val="Arial"/>
        <family val="2"/>
      </rPr>
      <t xml:space="preserve"> </t>
    </r>
    <r>
      <rPr>
        <b/>
        <sz val="9"/>
        <color rgb="FFC00000"/>
        <rFont val="맑은 고딕"/>
        <family val="3"/>
        <charset val="129"/>
      </rPr>
      <t>현황</t>
    </r>
    <r>
      <rPr>
        <b/>
        <sz val="9"/>
        <color rgb="FFC00000"/>
        <rFont val="Arial"/>
        <family val="2"/>
      </rPr>
      <t xml:space="preserve"> </t>
    </r>
    <r>
      <rPr>
        <b/>
        <sz val="9"/>
        <color rgb="FFC00000"/>
        <rFont val="맑은 고딕"/>
        <family val="3"/>
        <charset val="129"/>
      </rPr>
      <t>요약</t>
    </r>
    <r>
      <rPr>
        <b/>
        <sz val="9"/>
        <color rgb="FFC00000"/>
        <rFont val="Arial"/>
        <family val="2"/>
      </rPr>
      <t>(</t>
    </r>
    <r>
      <rPr>
        <b/>
        <sz val="9"/>
        <color rgb="FFC00000"/>
        <rFont val="맑은 고딕"/>
        <family val="3"/>
        <charset val="129"/>
      </rPr>
      <t>잔액기준</t>
    </r>
    <r>
      <rPr>
        <b/>
        <sz val="9"/>
        <color rgb="FFC00000"/>
        <rFont val="Arial"/>
        <family val="2"/>
      </rPr>
      <t>)</t>
    </r>
    <phoneticPr fontId="9"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</si>
  <si>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가계자금대출</t>
    </r>
    <r>
      <rPr>
        <b/>
        <sz val="9"/>
        <color rgb="FFC00000"/>
        <rFont val="Arial"/>
        <family val="2"/>
      </rPr>
      <t>(</t>
    </r>
    <r>
      <rPr>
        <b/>
        <sz val="9"/>
        <color rgb="FFC00000"/>
        <rFont val="맑은 고딕"/>
        <family val="3"/>
        <charset val="129"/>
      </rPr>
      <t>잔액기준</t>
    </r>
    <r>
      <rPr>
        <b/>
        <sz val="9"/>
        <color rgb="FFC00000"/>
        <rFont val="Arial"/>
        <family val="2"/>
      </rPr>
      <t>)</t>
    </r>
    <phoneticPr fontId="9" type="noConversion"/>
  </si>
  <si>
    <r>
      <rPr>
        <b/>
        <sz val="8"/>
        <rFont val="맑은 고딕"/>
        <family val="3"/>
        <charset val="129"/>
      </rPr>
      <t>원화가계자금대출</t>
    </r>
    <phoneticPr fontId="5" type="noConversion"/>
  </si>
  <si>
    <r>
      <rPr>
        <b/>
        <sz val="8"/>
        <color indexed="8"/>
        <rFont val="맑은 고딕"/>
        <family val="3"/>
        <charset val="129"/>
      </rPr>
      <t>주택담보대출</t>
    </r>
    <phoneticPr fontId="5" type="noConversion"/>
  </si>
  <si>
    <r>
      <rPr>
        <sz val="8"/>
        <color theme="1"/>
        <rFont val="맑은고딕"/>
        <family val="3"/>
        <charset val="129"/>
      </rPr>
      <t>개별대출</t>
    </r>
    <r>
      <rPr>
        <vertAlign val="superscript"/>
        <sz val="8"/>
        <color theme="1"/>
        <rFont val="맑은고딕"/>
        <family val="3"/>
        <charset val="129"/>
      </rPr>
      <t>주</t>
    </r>
    <r>
      <rPr>
        <vertAlign val="superscript"/>
        <sz val="8"/>
        <color theme="1"/>
        <rFont val="Arial"/>
        <family val="2"/>
      </rPr>
      <t>)</t>
    </r>
    <phoneticPr fontId="56" type="noConversion"/>
  </si>
  <si>
    <r>
      <rPr>
        <sz val="8"/>
        <color theme="1"/>
        <rFont val="맑은고딕"/>
        <family val="3"/>
        <charset val="129"/>
      </rPr>
      <t>집단대출</t>
    </r>
    <r>
      <rPr>
        <vertAlign val="superscript"/>
        <sz val="8"/>
        <color theme="1"/>
        <rFont val="맑은고딕"/>
        <family val="3"/>
        <charset val="129"/>
      </rPr>
      <t>주</t>
    </r>
    <r>
      <rPr>
        <vertAlign val="superscript"/>
        <sz val="8"/>
        <color theme="1"/>
        <rFont val="Arial"/>
        <family val="2"/>
      </rPr>
      <t>)</t>
    </r>
    <phoneticPr fontId="56" type="noConversion"/>
  </si>
  <si>
    <r>
      <rPr>
        <b/>
        <sz val="8"/>
        <color indexed="8"/>
        <rFont val="맑은 고딕"/>
        <family val="3"/>
        <charset val="129"/>
      </rPr>
      <t>기타가계대출</t>
    </r>
    <phoneticPr fontId="56" type="noConversion"/>
  </si>
  <si>
    <r>
      <rPr>
        <sz val="8"/>
        <color indexed="8"/>
        <rFont val="맑은 고딕"/>
        <family val="3"/>
        <charset val="129"/>
      </rPr>
      <t>신용</t>
    </r>
    <phoneticPr fontId="56" type="noConversion"/>
  </si>
  <si>
    <r>
      <rPr>
        <sz val="8"/>
        <color theme="1"/>
        <rFont val="맑은고딕"/>
        <family val="3"/>
        <charset val="129"/>
      </rPr>
      <t>기타</t>
    </r>
    <r>
      <rPr>
        <vertAlign val="superscript"/>
        <sz val="8"/>
        <color theme="1"/>
        <rFont val="맑은고딕"/>
        <family val="3"/>
        <charset val="129"/>
      </rPr>
      <t>주</t>
    </r>
    <r>
      <rPr>
        <vertAlign val="superscript"/>
        <sz val="8"/>
        <color theme="1"/>
        <rFont val="Arial"/>
        <family val="2"/>
      </rPr>
      <t>)</t>
    </r>
    <phoneticPr fontId="56" type="noConversion"/>
  </si>
  <si>
    <r>
      <rPr>
        <b/>
        <sz val="8"/>
        <color indexed="8"/>
        <rFont val="맑은 고딕"/>
        <family val="3"/>
        <charset val="129"/>
      </rPr>
      <t>저원가성수신</t>
    </r>
    <r>
      <rPr>
        <b/>
        <sz val="8"/>
        <color indexed="8"/>
        <rFont val="Arial"/>
        <family val="2"/>
      </rPr>
      <t>(A)</t>
    </r>
    <phoneticPr fontId="5" type="noConversion"/>
  </si>
  <si>
    <r>
      <rPr>
        <sz val="8"/>
        <color indexed="8"/>
        <rFont val="맑은 고딕"/>
        <family val="3"/>
        <charset val="129"/>
      </rPr>
      <t>핵심예금</t>
    </r>
    <r>
      <rPr>
        <vertAlign val="superscript"/>
        <sz val="8"/>
        <color indexed="8"/>
        <rFont val="Arial"/>
        <family val="2"/>
      </rPr>
      <t>*</t>
    </r>
    <phoneticPr fontId="5" type="noConversion"/>
  </si>
  <si>
    <r>
      <rPr>
        <b/>
        <sz val="8"/>
        <color indexed="8"/>
        <rFont val="맑은 고딕"/>
        <family val="3"/>
        <charset val="129"/>
      </rPr>
      <t>원화예수금</t>
    </r>
    <r>
      <rPr>
        <b/>
        <sz val="8"/>
        <color indexed="8"/>
        <rFont val="Arial"/>
        <family val="2"/>
      </rPr>
      <t>(B)</t>
    </r>
    <phoneticPr fontId="5" type="noConversion"/>
  </si>
  <si>
    <r>
      <rPr>
        <b/>
        <sz val="8"/>
        <color indexed="8"/>
        <rFont val="맑은 고딕"/>
        <family val="3"/>
        <charset val="129"/>
      </rPr>
      <t>은행계정수신</t>
    </r>
    <r>
      <rPr>
        <b/>
        <sz val="8"/>
        <color indexed="8"/>
        <rFont val="Arial"/>
        <family val="2"/>
      </rPr>
      <t>(C)</t>
    </r>
    <phoneticPr fontId="5" type="noConversion"/>
  </si>
  <si>
    <r>
      <rPr>
        <b/>
        <sz val="8"/>
        <color indexed="8"/>
        <rFont val="맑은 고딕"/>
        <family val="3"/>
        <charset val="129"/>
      </rPr>
      <t>총수신</t>
    </r>
    <r>
      <rPr>
        <b/>
        <sz val="8"/>
        <color indexed="8"/>
        <rFont val="Arial"/>
        <family val="2"/>
      </rPr>
      <t>(D)</t>
    </r>
    <phoneticPr fontId="5"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</si>
  <si>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원화예수금</t>
    </r>
    <r>
      <rPr>
        <b/>
        <sz val="8"/>
        <color indexed="8"/>
        <rFont val="Arial"/>
        <family val="2"/>
      </rPr>
      <t>(A/B)</t>
    </r>
    <phoneticPr fontId="5"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</si>
  <si>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총수신</t>
    </r>
    <r>
      <rPr>
        <b/>
        <sz val="8"/>
        <color indexed="8"/>
        <rFont val="Arial"/>
        <family val="2"/>
      </rPr>
      <t>(A/D)</t>
    </r>
    <phoneticPr fontId="5" type="noConversion"/>
  </si>
  <si>
    <r>
      <rPr>
        <b/>
        <sz val="8"/>
        <rFont val="맑은 고딕"/>
        <family val="3"/>
        <charset val="129"/>
      </rPr>
      <t>조달</t>
    </r>
    <r>
      <rPr>
        <b/>
        <sz val="8"/>
        <rFont val="Arial"/>
        <family val="2"/>
      </rPr>
      <t xml:space="preserve"> </t>
    </r>
    <r>
      <rPr>
        <b/>
        <sz val="8"/>
        <rFont val="맑은 고딕"/>
        <family val="3"/>
        <charset val="129"/>
      </rPr>
      <t>비용</t>
    </r>
    <phoneticPr fontId="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</si>
  <si>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저원가성</t>
    </r>
    <r>
      <rPr>
        <b/>
        <sz val="9"/>
        <color rgb="FFC00000"/>
        <rFont val="Arial"/>
        <family val="2"/>
      </rPr>
      <t xml:space="preserve"> </t>
    </r>
    <r>
      <rPr>
        <b/>
        <sz val="9"/>
        <color rgb="FFC00000"/>
        <rFont val="맑은 고딕"/>
        <family val="3"/>
        <charset val="129"/>
      </rPr>
      <t>수신현황</t>
    </r>
    <r>
      <rPr>
        <b/>
        <sz val="9"/>
        <color rgb="FFC00000"/>
        <rFont val="Arial"/>
        <family val="2"/>
      </rPr>
      <t>(</t>
    </r>
    <r>
      <rPr>
        <b/>
        <sz val="9"/>
        <color rgb="FFC00000"/>
        <rFont val="맑은 고딕"/>
        <family val="3"/>
        <charset val="129"/>
      </rPr>
      <t>기중평잔</t>
    </r>
    <r>
      <rPr>
        <b/>
        <sz val="9"/>
        <color rgb="FFC00000"/>
        <rFont val="Arial"/>
        <family val="2"/>
      </rPr>
      <t xml:space="preserve"> </t>
    </r>
    <r>
      <rPr>
        <b/>
        <sz val="9"/>
        <color rgb="FFC00000"/>
        <rFont val="맑은 고딕"/>
        <family val="3"/>
        <charset val="129"/>
      </rPr>
      <t>기준</t>
    </r>
    <r>
      <rPr>
        <b/>
        <sz val="9"/>
        <color rgb="FFC00000"/>
        <rFont val="Arial"/>
        <family val="2"/>
      </rPr>
      <t>)</t>
    </r>
    <phoneticPr fontId="9"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</si>
  <si>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조달비용</t>
    </r>
    <phoneticPr fontId="9"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</si>
  <si>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운용</t>
    </r>
    <r>
      <rPr>
        <b/>
        <sz val="9"/>
        <color rgb="FFC00000"/>
        <rFont val="Arial"/>
        <family val="2"/>
      </rPr>
      <t xml:space="preserve"> </t>
    </r>
    <r>
      <rPr>
        <b/>
        <sz val="9"/>
        <color rgb="FFC00000"/>
        <rFont val="맑은 고딕"/>
        <family val="3"/>
        <charset val="129"/>
      </rPr>
      <t>및</t>
    </r>
    <r>
      <rPr>
        <b/>
        <sz val="9"/>
        <color rgb="FFC00000"/>
        <rFont val="Arial"/>
        <family val="2"/>
      </rPr>
      <t xml:space="preserve"> </t>
    </r>
    <r>
      <rPr>
        <b/>
        <sz val="9"/>
        <color rgb="FFC00000"/>
        <rFont val="맑은 고딕"/>
        <family val="3"/>
        <charset val="129"/>
      </rPr>
      <t>조달</t>
    </r>
    <r>
      <rPr>
        <b/>
        <sz val="9"/>
        <color rgb="FFC00000"/>
        <rFont val="Arial"/>
        <family val="2"/>
      </rPr>
      <t xml:space="preserve"> </t>
    </r>
    <r>
      <rPr>
        <b/>
        <sz val="9"/>
        <color rgb="FFC00000"/>
        <rFont val="맑은 고딕"/>
        <family val="3"/>
        <charset val="129"/>
      </rPr>
      <t>현황</t>
    </r>
    <r>
      <rPr>
        <b/>
        <sz val="9"/>
        <color rgb="FFC00000"/>
        <rFont val="Arial"/>
        <family val="2"/>
      </rPr>
      <t xml:space="preserve"> </t>
    </r>
    <r>
      <rPr>
        <b/>
        <sz val="9"/>
        <color rgb="FFC00000"/>
        <rFont val="맑은 고딕"/>
        <family val="3"/>
        <charset val="129"/>
      </rPr>
      <t>요약</t>
    </r>
    <r>
      <rPr>
        <b/>
        <sz val="9"/>
        <color rgb="FFC00000"/>
        <rFont val="Arial"/>
        <family val="2"/>
      </rPr>
      <t>(</t>
    </r>
    <r>
      <rPr>
        <b/>
        <sz val="9"/>
        <color rgb="FFC00000"/>
        <rFont val="맑은 고딕"/>
        <family val="3"/>
        <charset val="129"/>
      </rPr>
      <t>잔액기준</t>
    </r>
    <r>
      <rPr>
        <b/>
        <sz val="9"/>
        <color rgb="FFC00000"/>
        <rFont val="Arial"/>
        <family val="2"/>
      </rPr>
      <t>)</t>
    </r>
    <phoneticPr fontId="9" type="noConversion"/>
  </si>
  <si>
    <r>
      <rPr>
        <b/>
        <sz val="8"/>
        <color rgb="FFC00000"/>
        <rFont val="맑은 고딕"/>
        <family val="3"/>
        <charset val="129"/>
      </rPr>
      <t>운용</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조달</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1" type="noConversion"/>
  </si>
  <si>
    <r>
      <rPr>
        <sz val="8"/>
        <color indexed="8"/>
        <rFont val="맑은 고딕"/>
        <family val="3"/>
        <charset val="129"/>
      </rPr>
      <t>주택담보대출</t>
    </r>
    <phoneticPr fontId="56" type="noConversion"/>
  </si>
  <si>
    <r>
      <rPr>
        <sz val="8"/>
        <color indexed="8"/>
        <rFont val="맑은 고딕"/>
        <family val="3"/>
        <charset val="129"/>
      </rPr>
      <t>기타가계대출</t>
    </r>
    <phoneticPr fontId="56" type="noConversion"/>
  </si>
  <si>
    <r>
      <t xml:space="preserve">   </t>
    </r>
    <r>
      <rPr>
        <sz val="8"/>
        <color indexed="8"/>
        <rFont val="맑은 고딕"/>
        <family val="3"/>
        <charset val="129"/>
      </rPr>
      <t>공공기타</t>
    </r>
    <phoneticPr fontId="5" type="noConversion"/>
  </si>
  <si>
    <r>
      <t xml:space="preserve">   </t>
    </r>
    <r>
      <rPr>
        <sz val="8"/>
        <color indexed="8"/>
        <rFont val="맑은 고딕"/>
        <family val="3"/>
        <charset val="129"/>
      </rPr>
      <t>양도성예금</t>
    </r>
    <r>
      <rPr>
        <sz val="8"/>
        <color indexed="8"/>
        <rFont val="Arial"/>
        <family val="2"/>
      </rPr>
      <t>(CD)</t>
    </r>
    <phoneticPr fontId="5" type="noConversion"/>
  </si>
  <si>
    <r>
      <t xml:space="preserve">   </t>
    </r>
    <r>
      <rPr>
        <sz val="8"/>
        <color indexed="8"/>
        <rFont val="맑은 고딕"/>
        <family val="3"/>
        <charset val="129"/>
      </rPr>
      <t>매출어음</t>
    </r>
    <phoneticPr fontId="5" type="noConversion"/>
  </si>
  <si>
    <r>
      <t xml:space="preserve">   </t>
    </r>
    <r>
      <rPr>
        <sz val="8"/>
        <color indexed="8"/>
        <rFont val="맑은 고딕"/>
        <family val="3"/>
        <charset val="129"/>
      </rPr>
      <t>환매조건부채권</t>
    </r>
    <r>
      <rPr>
        <sz val="8"/>
        <color indexed="8"/>
        <rFont val="Arial"/>
        <family val="2"/>
      </rPr>
      <t>(RP)</t>
    </r>
    <phoneticPr fontId="5" type="noConversion"/>
  </si>
  <si>
    <r>
      <t xml:space="preserve">   </t>
    </r>
    <r>
      <rPr>
        <sz val="8"/>
        <color indexed="8"/>
        <rFont val="맑은 고딕"/>
        <family val="3"/>
        <charset val="129"/>
      </rPr>
      <t>원화발행금융채</t>
    </r>
    <phoneticPr fontId="5"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</si>
  <si>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가계자금대출</t>
    </r>
    <r>
      <rPr>
        <b/>
        <sz val="9"/>
        <color rgb="FFC00000"/>
        <rFont val="Arial"/>
        <family val="2"/>
      </rPr>
      <t>(</t>
    </r>
    <r>
      <rPr>
        <b/>
        <sz val="9"/>
        <color rgb="FFC00000"/>
        <rFont val="맑은 고딕"/>
        <family val="3"/>
        <charset val="129"/>
      </rPr>
      <t>잔액기준</t>
    </r>
    <r>
      <rPr>
        <b/>
        <sz val="9"/>
        <color rgb="FFC00000"/>
        <rFont val="Arial"/>
        <family val="2"/>
      </rPr>
      <t>)</t>
    </r>
    <phoneticPr fontId="9"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</si>
  <si>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저원가성</t>
    </r>
    <r>
      <rPr>
        <b/>
        <sz val="9"/>
        <color rgb="FFC00000"/>
        <rFont val="Arial"/>
        <family val="2"/>
      </rPr>
      <t xml:space="preserve"> </t>
    </r>
    <r>
      <rPr>
        <b/>
        <sz val="9"/>
        <color rgb="FFC00000"/>
        <rFont val="맑은 고딕"/>
        <family val="3"/>
        <charset val="129"/>
      </rPr>
      <t>수신현황</t>
    </r>
    <r>
      <rPr>
        <b/>
        <sz val="9"/>
        <color rgb="FFC00000"/>
        <rFont val="Arial"/>
        <family val="2"/>
      </rPr>
      <t>(</t>
    </r>
    <r>
      <rPr>
        <b/>
        <sz val="9"/>
        <color rgb="FFC00000"/>
        <rFont val="맑은 고딕"/>
        <family val="3"/>
        <charset val="129"/>
      </rPr>
      <t>기중평잔기준</t>
    </r>
    <r>
      <rPr>
        <b/>
        <sz val="9"/>
        <color rgb="FFC00000"/>
        <rFont val="Arial"/>
        <family val="2"/>
      </rPr>
      <t>)</t>
    </r>
    <phoneticPr fontId="9"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</si>
  <si>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조달비용</t>
    </r>
    <phoneticPr fontId="9" type="noConversion"/>
  </si>
  <si>
    <r>
      <t>[</t>
    </r>
    <r>
      <rPr>
        <b/>
        <sz val="9"/>
        <color rgb="FFC00000"/>
        <rFont val="맑은 고딕"/>
        <family val="3"/>
        <charset val="129"/>
      </rPr>
      <t>그룹</t>
    </r>
    <r>
      <rPr>
        <b/>
        <sz val="9"/>
        <color rgb="FFC00000"/>
        <rFont val="Arial"/>
        <family val="2"/>
      </rPr>
      <t>]</t>
    </r>
    <r>
      <rPr>
        <b/>
        <sz val="9"/>
        <color rgb="FFC00000"/>
        <rFont val="맑은 고딕"/>
        <family val="3"/>
        <charset val="129"/>
      </rPr>
      <t>자산건전성</t>
    </r>
    <phoneticPr fontId="4" type="noConversion"/>
  </si>
  <si>
    <r>
      <t xml:space="preserve">  </t>
    </r>
    <r>
      <rPr>
        <sz val="8"/>
        <rFont val="맑은 고딕"/>
        <family val="3"/>
        <charset val="129"/>
      </rPr>
      <t>정상</t>
    </r>
    <phoneticPr fontId="4" type="noConversion"/>
  </si>
  <si>
    <r>
      <t xml:space="preserve">  </t>
    </r>
    <r>
      <rPr>
        <sz val="8"/>
        <rFont val="맑은 고딕"/>
        <family val="3"/>
        <charset val="129"/>
      </rPr>
      <t>요주의</t>
    </r>
    <phoneticPr fontId="4" type="noConversion"/>
  </si>
  <si>
    <r>
      <t xml:space="preserve">  </t>
    </r>
    <r>
      <rPr>
        <sz val="8"/>
        <rFont val="맑은 고딕"/>
        <family val="3"/>
        <charset val="129"/>
      </rPr>
      <t>고정</t>
    </r>
    <phoneticPr fontId="4" type="noConversion"/>
  </si>
  <si>
    <r>
      <t xml:space="preserve">  </t>
    </r>
    <r>
      <rPr>
        <sz val="8"/>
        <rFont val="맑은 고딕"/>
        <family val="3"/>
        <charset val="129"/>
      </rPr>
      <t>회수의문</t>
    </r>
    <phoneticPr fontId="4" type="noConversion"/>
  </si>
  <si>
    <r>
      <t xml:space="preserve">  </t>
    </r>
    <r>
      <rPr>
        <sz val="8"/>
        <rFont val="맑은 고딕"/>
        <family val="3"/>
        <charset val="129"/>
      </rPr>
      <t>추정손실</t>
    </r>
    <r>
      <rPr>
        <sz val="8"/>
        <rFont val="Arial"/>
        <family val="2"/>
      </rPr>
      <t xml:space="preserve"> </t>
    </r>
    <phoneticPr fontId="4" type="noConversion"/>
  </si>
  <si>
    <r>
      <rPr>
        <b/>
        <sz val="8"/>
        <rFont val="맑은 고딕"/>
        <family val="3"/>
        <charset val="129"/>
      </rPr>
      <t>고정이하여신</t>
    </r>
    <phoneticPr fontId="4" type="noConversion"/>
  </si>
  <si>
    <r>
      <rPr>
        <b/>
        <sz val="8"/>
        <rFont val="맑은 고딕"/>
        <family val="3"/>
        <charset val="129"/>
      </rPr>
      <t>고정이하여신비율</t>
    </r>
    <phoneticPr fontId="4" type="noConversion"/>
  </si>
  <si>
    <r>
      <rPr>
        <b/>
        <sz val="8"/>
        <color indexed="8"/>
        <rFont val="맑은 고딕"/>
        <family val="3"/>
        <charset val="129"/>
      </rPr>
      <t>요주의이하여신</t>
    </r>
    <phoneticPr fontId="1" type="noConversion"/>
  </si>
  <si>
    <r>
      <rPr>
        <b/>
        <sz val="8"/>
        <rFont val="맑은 고딕"/>
        <family val="3"/>
        <charset val="129"/>
      </rPr>
      <t>요주의이하여신비율</t>
    </r>
    <phoneticPr fontId="4" type="noConversion"/>
  </si>
  <si>
    <r>
      <rPr>
        <b/>
        <sz val="8"/>
        <rFont val="맑은 고딕"/>
        <family val="3"/>
        <charset val="129"/>
      </rPr>
      <t>커버리지비율</t>
    </r>
    <r>
      <rPr>
        <b/>
        <u/>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전</t>
    </r>
    <r>
      <rPr>
        <b/>
        <u/>
        <sz val="8"/>
        <rFont val="Arial"/>
        <family val="2"/>
      </rPr>
      <t>)</t>
    </r>
    <phoneticPr fontId="4"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</si>
  <si>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t>
    </r>
    <phoneticPr fontId="1" type="noConversion"/>
  </si>
  <si>
    <r>
      <rPr>
        <b/>
        <sz val="8"/>
        <rFont val="맑은 고딕"/>
        <family val="3"/>
        <charset val="129"/>
      </rPr>
      <t>커버리지비율</t>
    </r>
    <r>
      <rPr>
        <b/>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후</t>
    </r>
    <r>
      <rPr>
        <b/>
        <sz val="8"/>
        <rFont val="Arial"/>
        <family val="2"/>
      </rPr>
      <t>)</t>
    </r>
    <phoneticPr fontId="4" type="noConversion"/>
  </si>
  <si>
    <r>
      <rPr>
        <b/>
        <sz val="8"/>
        <rFont val="맑은 고딕"/>
        <family val="3"/>
        <charset val="129"/>
      </rPr>
      <t>연체율</t>
    </r>
    <phoneticPr fontId="1" type="noConversion"/>
  </si>
  <si>
    <r>
      <t xml:space="preserve">  </t>
    </r>
    <r>
      <rPr>
        <sz val="8"/>
        <rFont val="맑은 고딕"/>
        <family val="3"/>
        <charset val="129"/>
      </rPr>
      <t>대출채권</t>
    </r>
    <phoneticPr fontId="1" type="noConversion"/>
  </si>
  <si>
    <r>
      <t xml:space="preserve">  </t>
    </r>
    <r>
      <rPr>
        <sz val="8"/>
        <rFont val="맑은 고딕"/>
        <family val="3"/>
        <charset val="129"/>
      </rPr>
      <t>연체금액</t>
    </r>
    <phoneticPr fontId="1" type="noConversion"/>
  </si>
  <si>
    <r>
      <t>BNK</t>
    </r>
    <r>
      <rPr>
        <b/>
        <sz val="9"/>
        <color theme="5"/>
        <rFont val="맑은 고딕"/>
        <family val="3"/>
        <charset val="129"/>
      </rPr>
      <t>금융지주</t>
    </r>
    <phoneticPr fontId="5" type="noConversion"/>
  </si>
  <si>
    <r>
      <rPr>
        <b/>
        <sz val="8"/>
        <rFont val="맑은 고딕"/>
        <family val="3"/>
        <charset val="129"/>
      </rPr>
      <t>커버리지비율</t>
    </r>
    <r>
      <rPr>
        <b/>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전</t>
    </r>
    <r>
      <rPr>
        <b/>
        <sz val="8"/>
        <rFont val="Arial"/>
        <family val="2"/>
      </rPr>
      <t>)</t>
    </r>
    <phoneticPr fontId="4"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</si>
  <si>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1" type="noConversion"/>
  </si>
  <si>
    <r>
      <rPr>
        <b/>
        <sz val="8"/>
        <rFont val="맑은 고딕"/>
        <family val="3"/>
        <charset val="129"/>
      </rPr>
      <t>대손율</t>
    </r>
    <phoneticPr fontId="1" type="noConversion"/>
  </si>
  <si>
    <r>
      <t xml:space="preserve">  </t>
    </r>
    <r>
      <rPr>
        <sz val="8"/>
        <rFont val="맑은 고딕"/>
        <family val="3"/>
        <charset val="129"/>
      </rPr>
      <t>대손충당금</t>
    </r>
    <r>
      <rPr>
        <sz val="8"/>
        <rFont val="Arial"/>
        <family val="2"/>
      </rPr>
      <t xml:space="preserve"> </t>
    </r>
    <r>
      <rPr>
        <sz val="8"/>
        <rFont val="맑은 고딕"/>
        <family val="3"/>
        <charset val="129"/>
      </rPr>
      <t>전입액</t>
    </r>
    <phoneticPr fontId="1" type="noConversion"/>
  </si>
  <si>
    <r>
      <t xml:space="preserve">  </t>
    </r>
    <r>
      <rPr>
        <sz val="8"/>
        <rFont val="맑은 고딕"/>
        <family val="3"/>
        <charset val="129"/>
      </rPr>
      <t>총여신</t>
    </r>
    <phoneticPr fontId="1" type="noConversion"/>
  </si>
  <si>
    <r>
      <rPr>
        <b/>
        <sz val="8"/>
        <rFont val="맑은 고딕"/>
        <family val="3"/>
        <charset val="129"/>
      </rPr>
      <t>총여신</t>
    </r>
    <r>
      <rPr>
        <b/>
        <sz val="8"/>
        <rFont val="Arial"/>
        <family val="2"/>
      </rPr>
      <t xml:space="preserve"> (</t>
    </r>
    <r>
      <rPr>
        <b/>
        <sz val="8"/>
        <rFont val="맑은 고딕"/>
        <family val="3"/>
        <charset val="129"/>
      </rPr>
      <t>기업카드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9" type="noConversion"/>
  </si>
  <si>
    <r>
      <rPr>
        <b/>
        <sz val="8"/>
        <rFont val="맑은 고딕"/>
        <family val="3"/>
        <charset val="129"/>
      </rPr>
      <t>총여신</t>
    </r>
    <r>
      <rPr>
        <b/>
        <sz val="8"/>
        <rFont val="Arial"/>
        <family val="2"/>
      </rPr>
      <t xml:space="preserve"> (</t>
    </r>
    <r>
      <rPr>
        <b/>
        <sz val="8"/>
        <rFont val="맑은 고딕"/>
        <family val="3"/>
        <charset val="129"/>
      </rPr>
      <t>가계카드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9"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</si>
  <si>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5" type="noConversion"/>
  </si>
  <si>
    <r>
      <rPr>
        <b/>
        <sz val="9"/>
        <color rgb="FFC00000"/>
        <rFont val="맑은 고딕"/>
        <family val="3"/>
        <charset val="129"/>
      </rPr>
      <t>기업</t>
    </r>
    <phoneticPr fontId="5" type="noConversion"/>
  </si>
  <si>
    <r>
      <rPr>
        <b/>
        <sz val="9"/>
        <color rgb="FFC00000"/>
        <rFont val="맑은 고딕"/>
        <family val="3"/>
        <charset val="129"/>
      </rPr>
      <t>가계</t>
    </r>
    <phoneticPr fontId="5"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</si>
  <si>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4"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</si>
  <si>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</si>
  <si>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5" type="noConversion"/>
  </si>
  <si>
    <r>
      <rPr>
        <b/>
        <sz val="9"/>
        <color rgb="FFC00000"/>
        <rFont val="맑은 고딕"/>
        <family val="3"/>
        <charset val="129"/>
      </rPr>
      <t>기업</t>
    </r>
    <phoneticPr fontId="5" type="noConversion"/>
  </si>
  <si>
    <r>
      <rPr>
        <b/>
        <sz val="9"/>
        <color rgb="FFC00000"/>
        <rFont val="맑은 고딕"/>
        <family val="3"/>
        <charset val="129"/>
      </rPr>
      <t>가계</t>
    </r>
    <phoneticPr fontId="5" type="noConversion"/>
  </si>
  <si>
    <r>
      <rPr>
        <sz val="11"/>
        <color theme="3" tint="-0.249977111117893"/>
        <rFont val="HY견고딕"/>
        <family val="1"/>
        <charset val="129"/>
      </rPr>
      <t>연체율</t>
    </r>
    <r>
      <rPr>
        <sz val="11"/>
        <color theme="3" tint="-0.249977111117893"/>
        <rFont val="Arial"/>
        <family val="2"/>
      </rPr>
      <t xml:space="preserve"> </t>
    </r>
    <r>
      <rPr>
        <sz val="11"/>
        <color theme="3" tint="-0.249977111117893"/>
        <rFont val="HY견고딕"/>
        <family val="1"/>
        <charset val="129"/>
      </rPr>
      <t>현황</t>
    </r>
    <r>
      <rPr>
        <sz val="11"/>
        <color theme="3" tint="-0.249977111117893"/>
        <rFont val="Arial"/>
        <family val="2"/>
      </rPr>
      <t xml:space="preserve"> [</t>
    </r>
    <r>
      <rPr>
        <sz val="11"/>
        <color theme="3" tint="-0.249977111117893"/>
        <rFont val="HY견고딕"/>
        <family val="1"/>
        <charset val="129"/>
      </rPr>
      <t>부산은행</t>
    </r>
    <r>
      <rPr>
        <sz val="11"/>
        <color theme="3" tint="-0.249977111117893"/>
        <rFont val="Arial"/>
        <family val="2"/>
      </rPr>
      <t>]</t>
    </r>
    <phoneticPr fontId="1"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</si>
  <si>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연체율</t>
    </r>
    <phoneticPr fontId="9" type="noConversion"/>
  </si>
  <si>
    <r>
      <rPr>
        <b/>
        <sz val="8"/>
        <rFont val="맑은 고딕"/>
        <family val="3"/>
        <charset val="129"/>
      </rPr>
      <t>총연체율</t>
    </r>
    <phoneticPr fontId="56" type="noConversion"/>
  </si>
  <si>
    <r>
      <t xml:space="preserve"> </t>
    </r>
    <r>
      <rPr>
        <b/>
        <sz val="8"/>
        <rFont val="맑은 고딕"/>
        <family val="3"/>
        <charset val="129"/>
      </rPr>
      <t>기업</t>
    </r>
    <phoneticPr fontId="56" type="noConversion"/>
  </si>
  <si>
    <r>
      <t xml:space="preserve">     </t>
    </r>
    <r>
      <rPr>
        <sz val="8"/>
        <rFont val="맑은 고딕"/>
        <family val="3"/>
        <charset val="129"/>
      </rPr>
      <t>대기업</t>
    </r>
    <phoneticPr fontId="5" type="noConversion"/>
  </si>
  <si>
    <r>
      <t xml:space="preserve">     </t>
    </r>
    <r>
      <rPr>
        <sz val="8"/>
        <rFont val="맑은 고딕"/>
        <family val="3"/>
        <charset val="129"/>
      </rPr>
      <t>중소기업</t>
    </r>
    <phoneticPr fontId="5" type="noConversion"/>
  </si>
  <si>
    <r>
      <t xml:space="preserve"> </t>
    </r>
    <r>
      <rPr>
        <b/>
        <sz val="8"/>
        <rFont val="맑은 고딕"/>
        <family val="3"/>
        <charset val="129"/>
      </rPr>
      <t>공공기관</t>
    </r>
    <r>
      <rPr>
        <b/>
        <sz val="8"/>
        <rFont val="Arial"/>
        <family val="2"/>
      </rPr>
      <t xml:space="preserve"> </t>
    </r>
    <r>
      <rPr>
        <b/>
        <sz val="8"/>
        <rFont val="맑은 고딕"/>
        <family val="3"/>
        <charset val="129"/>
      </rPr>
      <t>및</t>
    </r>
    <r>
      <rPr>
        <b/>
        <sz val="8"/>
        <rFont val="Arial"/>
        <family val="2"/>
      </rPr>
      <t xml:space="preserve"> </t>
    </r>
    <r>
      <rPr>
        <b/>
        <sz val="8"/>
        <rFont val="맑은 고딕"/>
        <family val="3"/>
        <charset val="129"/>
      </rPr>
      <t>기타</t>
    </r>
    <phoneticPr fontId="56" type="noConversion"/>
  </si>
  <si>
    <r>
      <t xml:space="preserve"> </t>
    </r>
    <r>
      <rPr>
        <b/>
        <sz val="8"/>
        <rFont val="맑은 고딕"/>
        <family val="3"/>
        <charset val="129"/>
      </rPr>
      <t>가계</t>
    </r>
    <phoneticPr fontId="56" type="noConversion"/>
  </si>
  <si>
    <r>
      <t xml:space="preserve"> </t>
    </r>
    <r>
      <rPr>
        <b/>
        <sz val="8"/>
        <rFont val="맑은 고딕"/>
        <family val="3"/>
        <charset val="129"/>
      </rPr>
      <t>신용카드</t>
    </r>
    <phoneticPr fontId="56" type="noConversion"/>
  </si>
  <si>
    <r>
      <rPr>
        <b/>
        <sz val="8"/>
        <rFont val="맑은 고딕"/>
        <family val="3"/>
        <charset val="129"/>
      </rPr>
      <t>총연체금액</t>
    </r>
    <phoneticPr fontId="5" type="noConversion"/>
  </si>
  <si>
    <r>
      <rPr>
        <b/>
        <sz val="8"/>
        <color rgb="FFC00000"/>
        <rFont val="맑은 고딕"/>
        <family val="3"/>
        <charset val="129"/>
      </rPr>
      <t>연체율</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1" type="noConversion"/>
  </si>
  <si>
    <r>
      <rPr>
        <b/>
        <sz val="8"/>
        <rFont val="맑은 고딕"/>
        <family val="3"/>
        <charset val="129"/>
      </rPr>
      <t>총대출채권</t>
    </r>
    <phoneticPr fontId="5"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</si>
  <si>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연체율</t>
    </r>
    <phoneticPr fontId="9" type="noConversion"/>
  </si>
  <si>
    <r>
      <t xml:space="preserve"> </t>
    </r>
    <r>
      <rPr>
        <b/>
        <sz val="8"/>
        <color indexed="8"/>
        <rFont val="맑은 고딕"/>
        <family val="3"/>
        <charset val="129"/>
      </rPr>
      <t>공공기관</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기타</t>
    </r>
    <phoneticPr fontId="56" type="noConversion"/>
  </si>
  <si>
    <r>
      <rPr>
        <b/>
        <sz val="8"/>
        <color rgb="FFC00000"/>
        <rFont val="맑은 고딕"/>
        <family val="3"/>
        <charset val="129"/>
      </rPr>
      <t>연체율</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1" type="noConversion"/>
  </si>
  <si>
    <r>
      <rPr>
        <b/>
        <sz val="8"/>
        <rFont val="맑은 고딕"/>
        <family val="3"/>
        <charset val="129"/>
      </rPr>
      <t>대손율</t>
    </r>
    <r>
      <rPr>
        <b/>
        <sz val="8"/>
        <rFont val="Arial"/>
        <family val="2"/>
      </rPr>
      <t xml:space="preserve"> (A/B)</t>
    </r>
    <phoneticPr fontId="5" type="noConversion"/>
  </si>
  <si>
    <r>
      <t xml:space="preserve">  </t>
    </r>
    <r>
      <rPr>
        <b/>
        <sz val="8"/>
        <rFont val="맑은 고딕"/>
        <family val="3"/>
        <charset val="129"/>
      </rPr>
      <t>대손충당금</t>
    </r>
    <r>
      <rPr>
        <b/>
        <sz val="8"/>
        <rFont val="Arial"/>
        <family val="2"/>
      </rPr>
      <t>(A)</t>
    </r>
    <phoneticPr fontId="5" type="noConversion"/>
  </si>
  <si>
    <r>
      <t xml:space="preserve">  </t>
    </r>
    <r>
      <rPr>
        <b/>
        <sz val="8"/>
        <rFont val="맑은 고딕"/>
        <family val="3"/>
        <charset val="129"/>
      </rPr>
      <t>총여신</t>
    </r>
    <r>
      <rPr>
        <b/>
        <sz val="8"/>
        <rFont val="Arial"/>
        <family val="2"/>
      </rPr>
      <t>(B)</t>
    </r>
    <phoneticPr fontId="5" type="noConversion"/>
  </si>
  <si>
    <r>
      <rPr>
        <b/>
        <sz val="8"/>
        <rFont val="맑은 고딕"/>
        <family val="3"/>
        <charset val="129"/>
      </rPr>
      <t>대손충당금</t>
    </r>
    <r>
      <rPr>
        <b/>
        <sz val="8"/>
        <rFont val="Arial"/>
        <family val="2"/>
      </rPr>
      <t>(A)</t>
    </r>
    <phoneticPr fontId="5" type="noConversion"/>
  </si>
  <si>
    <r>
      <rPr>
        <sz val="8"/>
        <rFont val="맑은 고딕"/>
        <family val="3"/>
        <charset val="129"/>
      </rPr>
      <t>기업여신</t>
    </r>
    <phoneticPr fontId="5" type="noConversion"/>
  </si>
  <si>
    <r>
      <rPr>
        <sz val="8"/>
        <rFont val="맑은 고딕"/>
        <family val="3"/>
        <charset val="129"/>
      </rPr>
      <t>가계대출</t>
    </r>
    <phoneticPr fontId="5" type="noConversion"/>
  </si>
  <si>
    <r>
      <rPr>
        <sz val="8"/>
        <rFont val="맑은 고딕"/>
        <family val="3"/>
        <charset val="129"/>
      </rPr>
      <t>신용카드채권</t>
    </r>
    <phoneticPr fontId="5" type="noConversion"/>
  </si>
  <si>
    <r>
      <rPr>
        <sz val="8"/>
        <rFont val="맑은 고딕"/>
        <family val="3"/>
        <charset val="129"/>
      </rPr>
      <t>기타충당금</t>
    </r>
    <phoneticPr fontId="5" type="noConversion"/>
  </si>
  <si>
    <r>
      <rPr>
        <b/>
        <sz val="8"/>
        <rFont val="맑은 고딕"/>
        <family val="3"/>
        <charset val="129"/>
      </rPr>
      <t>총여신</t>
    </r>
    <r>
      <rPr>
        <b/>
        <sz val="8"/>
        <rFont val="Arial"/>
        <family val="2"/>
      </rPr>
      <t>(B)</t>
    </r>
    <phoneticPr fontId="5" type="noConversion"/>
  </si>
  <si>
    <r>
      <rPr>
        <b/>
        <sz val="8"/>
        <rFont val="맑은 고딕"/>
        <family val="3"/>
        <charset val="129"/>
      </rPr>
      <t>상각합계</t>
    </r>
    <phoneticPr fontId="9" type="noConversion"/>
  </si>
  <si>
    <r>
      <t xml:space="preserve">  </t>
    </r>
    <r>
      <rPr>
        <sz val="8"/>
        <rFont val="맑은 고딕"/>
        <family val="3"/>
        <charset val="129"/>
      </rPr>
      <t>기업</t>
    </r>
    <phoneticPr fontId="5" type="noConversion"/>
  </si>
  <si>
    <r>
      <t xml:space="preserve">  </t>
    </r>
    <r>
      <rPr>
        <sz val="8"/>
        <rFont val="맑은 고딕"/>
        <family val="3"/>
        <charset val="129"/>
      </rPr>
      <t>가계</t>
    </r>
    <phoneticPr fontId="5" type="noConversion"/>
  </si>
  <si>
    <r>
      <t xml:space="preserve">  </t>
    </r>
    <r>
      <rPr>
        <sz val="8"/>
        <rFont val="맑은 고딕"/>
        <family val="3"/>
        <charset val="129"/>
      </rPr>
      <t>신용카드</t>
    </r>
    <phoneticPr fontId="5" type="noConversion"/>
  </si>
  <si>
    <r>
      <rPr>
        <b/>
        <sz val="8"/>
        <rFont val="맑은 고딕"/>
        <family val="3"/>
        <charset val="129"/>
      </rPr>
      <t>매각합계</t>
    </r>
    <phoneticPr fontId="9" type="noConversion"/>
  </si>
  <si>
    <r>
      <rPr>
        <b/>
        <sz val="8"/>
        <rFont val="맑은 고딕"/>
        <family val="3"/>
        <charset val="129"/>
      </rPr>
      <t>고정이하</t>
    </r>
    <r>
      <rPr>
        <b/>
        <sz val="8"/>
        <rFont val="Arial"/>
        <family val="2"/>
      </rPr>
      <t xml:space="preserve"> </t>
    </r>
    <r>
      <rPr>
        <b/>
        <sz val="8"/>
        <rFont val="맑은 고딕"/>
        <family val="3"/>
        <charset val="129"/>
      </rPr>
      <t>매각</t>
    </r>
    <phoneticPr fontId="5" type="noConversion"/>
  </si>
  <si>
    <r>
      <rPr>
        <b/>
        <sz val="8"/>
        <rFont val="맑은 고딕"/>
        <family val="3"/>
        <charset val="129"/>
      </rPr>
      <t>대손율</t>
    </r>
    <r>
      <rPr>
        <b/>
        <sz val="8"/>
        <rFont val="Arial"/>
        <family val="2"/>
      </rPr>
      <t>(A/B)</t>
    </r>
    <phoneticPr fontId="5" type="noConversion"/>
  </si>
  <si>
    <r>
      <t>[</t>
    </r>
    <r>
      <rPr>
        <b/>
        <sz val="9"/>
        <color rgb="FFC00000"/>
        <rFont val="맑은 고딕"/>
        <family val="3"/>
        <charset val="129"/>
      </rPr>
      <t>그룹</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9"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</si>
  <si>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56"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</si>
  <si>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상매각</t>
    </r>
    <r>
      <rPr>
        <b/>
        <sz val="9"/>
        <color rgb="FFC00000"/>
        <rFont val="Arial"/>
        <family val="2"/>
      </rPr>
      <t xml:space="preserve"> </t>
    </r>
    <r>
      <rPr>
        <b/>
        <sz val="9"/>
        <color rgb="FFC00000"/>
        <rFont val="맑은 고딕"/>
        <family val="3"/>
        <charset val="129"/>
      </rPr>
      <t>현황</t>
    </r>
    <phoneticPr fontId="56"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</si>
  <si>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56"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</si>
  <si>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상매각</t>
    </r>
    <r>
      <rPr>
        <b/>
        <sz val="9"/>
        <color rgb="FFC00000"/>
        <rFont val="Arial"/>
        <family val="2"/>
      </rPr>
      <t xml:space="preserve"> </t>
    </r>
    <r>
      <rPr>
        <b/>
        <sz val="9"/>
        <color rgb="FFC00000"/>
        <rFont val="맑은 고딕"/>
        <family val="3"/>
        <charset val="129"/>
      </rPr>
      <t>현황</t>
    </r>
    <phoneticPr fontId="56" type="noConversion"/>
  </si>
  <si>
    <r>
      <t>BIS</t>
    </r>
    <r>
      <rPr>
        <b/>
        <sz val="8"/>
        <rFont val="맑은 고딕"/>
        <family val="3"/>
        <charset val="129"/>
      </rPr>
      <t>비율</t>
    </r>
    <phoneticPr fontId="5" type="noConversion"/>
  </si>
  <si>
    <r>
      <t xml:space="preserve">  </t>
    </r>
    <r>
      <rPr>
        <sz val="8"/>
        <rFont val="맑은 고딕"/>
        <family val="3"/>
        <charset val="129"/>
      </rPr>
      <t>기본자본비율</t>
    </r>
    <phoneticPr fontId="5" type="noConversion"/>
  </si>
  <si>
    <r>
      <t xml:space="preserve">  </t>
    </r>
    <r>
      <rPr>
        <sz val="8"/>
        <rFont val="맑은 고딕"/>
        <family val="3"/>
        <charset val="129"/>
      </rPr>
      <t>보통주자본비율</t>
    </r>
    <phoneticPr fontId="5" type="noConversion"/>
  </si>
  <si>
    <r>
      <rPr>
        <b/>
        <sz val="8"/>
        <rFont val="맑은 고딕"/>
        <family val="3"/>
        <charset val="129"/>
      </rPr>
      <t>이중레버리지비율</t>
    </r>
    <phoneticPr fontId="5" type="noConversion"/>
  </si>
  <si>
    <r>
      <rPr>
        <b/>
        <sz val="8"/>
        <rFont val="맑은 고딕"/>
        <family val="3"/>
        <charset val="129"/>
      </rPr>
      <t>부채비율</t>
    </r>
    <phoneticPr fontId="5" type="noConversion"/>
  </si>
  <si>
    <r>
      <rPr>
        <b/>
        <sz val="8"/>
        <rFont val="맑은 고딕"/>
        <family val="3"/>
        <charset val="129"/>
      </rPr>
      <t>총</t>
    </r>
    <r>
      <rPr>
        <b/>
        <sz val="8"/>
        <rFont val="Arial"/>
        <family val="2"/>
      </rPr>
      <t xml:space="preserve"> BIS</t>
    </r>
    <r>
      <rPr>
        <b/>
        <sz val="8"/>
        <rFont val="맑은 고딕"/>
        <family val="3"/>
        <charset val="129"/>
      </rPr>
      <t>자본</t>
    </r>
    <phoneticPr fontId="5" type="noConversion"/>
  </si>
  <si>
    <r>
      <rPr>
        <b/>
        <sz val="8"/>
        <rFont val="맑은 고딕"/>
        <family val="3"/>
        <charset val="129"/>
      </rPr>
      <t>기본자기자본</t>
    </r>
    <phoneticPr fontId="9" type="noConversion"/>
  </si>
  <si>
    <r>
      <t xml:space="preserve">  </t>
    </r>
    <r>
      <rPr>
        <sz val="8"/>
        <rFont val="맑은 고딕"/>
        <family val="3"/>
        <charset val="129"/>
      </rPr>
      <t>자본금</t>
    </r>
    <phoneticPr fontId="5" type="noConversion"/>
  </si>
  <si>
    <r>
      <t xml:space="preserve">  </t>
    </r>
    <r>
      <rPr>
        <sz val="8"/>
        <rFont val="맑은 고딕"/>
        <family val="3"/>
        <charset val="129"/>
      </rPr>
      <t>자본잉여금</t>
    </r>
    <phoneticPr fontId="5" type="noConversion"/>
  </si>
  <si>
    <r>
      <t xml:space="preserve">  </t>
    </r>
    <r>
      <rPr>
        <sz val="8"/>
        <rFont val="맑은 고딕"/>
        <family val="3"/>
        <charset val="129"/>
      </rPr>
      <t>이익잉여금</t>
    </r>
    <phoneticPr fontId="5" type="noConversion"/>
  </si>
  <si>
    <r>
      <t xml:space="preserve">  </t>
    </r>
    <r>
      <rPr>
        <sz val="8"/>
        <rFont val="맑은 고딕"/>
        <family val="3"/>
        <charset val="129"/>
      </rPr>
      <t>신종자본증권</t>
    </r>
    <phoneticPr fontId="5" type="noConversion"/>
  </si>
  <si>
    <r>
      <t xml:space="preserve">  </t>
    </r>
    <r>
      <rPr>
        <sz val="8"/>
        <rFont val="맑은 고딕"/>
        <family val="3"/>
        <charset val="129"/>
      </rPr>
      <t>차감</t>
    </r>
    <phoneticPr fontId="5" type="noConversion"/>
  </si>
  <si>
    <r>
      <rPr>
        <b/>
        <sz val="8"/>
        <rFont val="맑은 고딕"/>
        <family val="3"/>
        <charset val="129"/>
      </rPr>
      <t>보완자본</t>
    </r>
    <phoneticPr fontId="5" type="noConversion"/>
  </si>
  <si>
    <r>
      <t xml:space="preserve">  </t>
    </r>
    <r>
      <rPr>
        <sz val="8"/>
        <rFont val="맑은 고딕"/>
        <family val="3"/>
        <charset val="129"/>
      </rPr>
      <t>대손충당금</t>
    </r>
    <phoneticPr fontId="5" type="noConversion"/>
  </si>
  <si>
    <r>
      <rPr>
        <b/>
        <sz val="8"/>
        <color rgb="FFC00000"/>
        <rFont val="맑은 고딕"/>
        <family val="3"/>
        <charset val="129"/>
      </rPr>
      <t>자본적정성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1" type="noConversion"/>
  </si>
  <si>
    <r>
      <t xml:space="preserve">  </t>
    </r>
    <r>
      <rPr>
        <sz val="8"/>
        <rFont val="맑은 고딕"/>
        <family val="3"/>
        <charset val="129"/>
      </rPr>
      <t>후순위채권</t>
    </r>
    <phoneticPr fontId="5" type="noConversion"/>
  </si>
  <si>
    <r>
      <t xml:space="preserve">  </t>
    </r>
    <r>
      <rPr>
        <sz val="8"/>
        <rFont val="맑은 고딕"/>
        <family val="3"/>
        <charset val="129"/>
      </rPr>
      <t>기타</t>
    </r>
    <phoneticPr fontId="5" type="noConversion"/>
  </si>
  <si>
    <r>
      <rPr>
        <b/>
        <sz val="8"/>
        <rFont val="맑은 고딕"/>
        <family val="3"/>
        <charset val="129"/>
      </rPr>
      <t>총위험가중자산</t>
    </r>
    <phoneticPr fontId="5" type="noConversion"/>
  </si>
  <si>
    <r>
      <t xml:space="preserve">  </t>
    </r>
    <r>
      <rPr>
        <sz val="8"/>
        <rFont val="맑은 고딕"/>
        <family val="3"/>
        <charset val="129"/>
      </rPr>
      <t>신용리스크</t>
    </r>
    <phoneticPr fontId="5" type="noConversion"/>
  </si>
  <si>
    <r>
      <t xml:space="preserve">  </t>
    </r>
    <r>
      <rPr>
        <sz val="8"/>
        <rFont val="맑은 고딕"/>
        <family val="3"/>
        <charset val="129"/>
      </rPr>
      <t>시장리스크</t>
    </r>
    <phoneticPr fontId="5" type="noConversion"/>
  </si>
  <si>
    <r>
      <t xml:space="preserve">  </t>
    </r>
    <r>
      <rPr>
        <sz val="8"/>
        <rFont val="맑은 고딕"/>
        <family val="3"/>
        <charset val="129"/>
      </rPr>
      <t>운영리스크</t>
    </r>
    <phoneticPr fontId="5" type="noConversion"/>
  </si>
  <si>
    <r>
      <t xml:space="preserve">BIS </t>
    </r>
    <r>
      <rPr>
        <b/>
        <sz val="8"/>
        <rFont val="맑은 고딕"/>
        <family val="3"/>
        <charset val="129"/>
      </rPr>
      <t>비율</t>
    </r>
    <phoneticPr fontId="5" type="noConversion"/>
  </si>
  <si>
    <r>
      <t xml:space="preserve">  (-)</t>
    </r>
    <r>
      <rPr>
        <sz val="8"/>
        <rFont val="맑은 고딕"/>
        <family val="3"/>
        <charset val="129"/>
      </rPr>
      <t>차감</t>
    </r>
    <phoneticPr fontId="5" type="noConversion"/>
  </si>
  <si>
    <r>
      <rPr>
        <sz val="8"/>
        <rFont val="맑은 고딕"/>
        <family val="3"/>
        <charset val="129"/>
      </rPr>
      <t>대손충당금</t>
    </r>
    <phoneticPr fontId="5" type="noConversion"/>
  </si>
  <si>
    <r>
      <rPr>
        <sz val="8"/>
        <rFont val="맑은 고딕"/>
        <family val="3"/>
        <charset val="129"/>
      </rPr>
      <t>후순위채권</t>
    </r>
    <phoneticPr fontId="5" type="noConversion"/>
  </si>
  <si>
    <r>
      <rPr>
        <sz val="8"/>
        <rFont val="맑은 고딕"/>
        <family val="3"/>
        <charset val="129"/>
      </rPr>
      <t>기타</t>
    </r>
    <phoneticPr fontId="5" type="noConversion"/>
  </si>
  <si>
    <r>
      <rPr>
        <sz val="8"/>
        <rFont val="맑은 고딕"/>
        <family val="3"/>
        <charset val="129"/>
      </rPr>
      <t>신용리스크</t>
    </r>
    <phoneticPr fontId="5" type="noConversion"/>
  </si>
  <si>
    <r>
      <rPr>
        <sz val="8"/>
        <rFont val="맑은 고딕"/>
        <family val="3"/>
        <charset val="129"/>
      </rPr>
      <t>시장리스크</t>
    </r>
    <phoneticPr fontId="5" type="noConversion"/>
  </si>
  <si>
    <r>
      <rPr>
        <sz val="8"/>
        <rFont val="맑은 고딕"/>
        <family val="3"/>
        <charset val="129"/>
      </rPr>
      <t>운영리스크</t>
    </r>
    <phoneticPr fontId="5" type="noConversion"/>
  </si>
  <si>
    <r>
      <rPr>
        <sz val="8"/>
        <rFont val="맑은 고딕"/>
        <family val="3"/>
        <charset val="129"/>
      </rPr>
      <t>기본자본비율</t>
    </r>
    <phoneticPr fontId="5" type="noConversion"/>
  </si>
  <si>
    <r>
      <rPr>
        <sz val="8"/>
        <rFont val="맑은 고딕"/>
        <family val="3"/>
        <charset val="129"/>
      </rPr>
      <t>보통주자본비율</t>
    </r>
    <phoneticPr fontId="5"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</si>
  <si>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8"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</si>
  <si>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8" type="noConversion"/>
  </si>
  <si>
    <r>
      <t>[</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손익현황</t>
    </r>
    <phoneticPr fontId="5" type="noConversion"/>
  </si>
  <si>
    <r>
      <t xml:space="preserve">   </t>
    </r>
    <r>
      <rPr>
        <sz val="8"/>
        <color indexed="8"/>
        <rFont val="맑은 고딕"/>
        <family val="3"/>
        <charset val="129"/>
      </rPr>
      <t>이자부문이익</t>
    </r>
    <r>
      <rPr>
        <sz val="8"/>
        <color indexed="8"/>
        <rFont val="Arial"/>
        <family val="2"/>
      </rPr>
      <t xml:space="preserve"> </t>
    </r>
    <phoneticPr fontId="5" type="noConversion"/>
  </si>
  <si>
    <r>
      <t xml:space="preserve">   </t>
    </r>
    <r>
      <rPr>
        <sz val="8"/>
        <color indexed="8"/>
        <rFont val="맑은 고딕"/>
        <family val="3"/>
        <charset val="129"/>
      </rPr>
      <t>수수료부문이익</t>
    </r>
    <phoneticPr fontId="56" type="noConversion"/>
  </si>
  <si>
    <r>
      <t xml:space="preserve">   </t>
    </r>
    <r>
      <rPr>
        <sz val="8"/>
        <color indexed="8"/>
        <rFont val="맑은 고딕"/>
        <family val="3"/>
        <charset val="129"/>
      </rPr>
      <t>기타부문이익</t>
    </r>
    <phoneticPr fontId="1" type="noConversion"/>
  </si>
  <si>
    <r>
      <rPr>
        <b/>
        <sz val="8"/>
        <color indexed="8"/>
        <rFont val="맑은 고딕"/>
        <family val="3"/>
        <charset val="129"/>
      </rPr>
      <t>영업외이익</t>
    </r>
    <phoneticPr fontId="5" type="noConversion"/>
  </si>
  <si>
    <r>
      <rPr>
        <b/>
        <sz val="8"/>
        <color indexed="8"/>
        <rFont val="맑은 고딕"/>
        <family val="3"/>
        <charset val="129"/>
      </rPr>
      <t>세전순이익</t>
    </r>
    <phoneticPr fontId="1" type="noConversion"/>
  </si>
  <si>
    <r>
      <rPr>
        <b/>
        <sz val="8"/>
        <color indexed="8"/>
        <rFont val="맑은 고딕"/>
        <family val="3"/>
        <charset val="129"/>
      </rPr>
      <t>법인세</t>
    </r>
    <r>
      <rPr>
        <b/>
        <sz val="8"/>
        <color indexed="8"/>
        <rFont val="Arial"/>
        <family val="2"/>
      </rPr>
      <t xml:space="preserve"> </t>
    </r>
    <phoneticPr fontId="1" type="noConversion"/>
  </si>
  <si>
    <r>
      <t>[</t>
    </r>
    <r>
      <rPr>
        <b/>
        <sz val="9"/>
        <color rgb="FFC00000"/>
        <rFont val="맑은 고딕"/>
        <family val="3"/>
        <charset val="129"/>
      </rPr>
      <t>투자증권</t>
    </r>
    <r>
      <rPr>
        <b/>
        <sz val="9"/>
        <color rgb="FFC00000"/>
        <rFont val="Arial"/>
        <family val="2"/>
      </rPr>
      <t xml:space="preserve">] </t>
    </r>
    <r>
      <rPr>
        <b/>
        <sz val="9"/>
        <color rgb="FFC00000"/>
        <rFont val="맑은 고딕"/>
        <family val="3"/>
        <charset val="129"/>
      </rPr>
      <t>손익현황</t>
    </r>
    <r>
      <rPr>
        <b/>
        <sz val="9"/>
        <color rgb="FFC00000"/>
        <rFont val="Arial"/>
        <family val="2"/>
      </rPr>
      <t xml:space="preserve"> </t>
    </r>
    <phoneticPr fontId="4" type="noConversion"/>
  </si>
  <si>
    <r>
      <rPr>
        <b/>
        <sz val="8"/>
        <color rgb="FFC00000"/>
        <rFont val="맑은 고딕"/>
        <family val="3"/>
        <charset val="129"/>
      </rPr>
      <t>손익현황</t>
    </r>
    <r>
      <rPr>
        <b/>
        <sz val="8"/>
        <color rgb="FFC00000"/>
        <rFont val="Arial"/>
        <family val="2"/>
      </rPr>
      <t xml:space="preserve"> [</t>
    </r>
    <r>
      <rPr>
        <b/>
        <sz val="8"/>
        <color rgb="FFC00000"/>
        <rFont val="맑은 고딕"/>
        <family val="3"/>
        <charset val="129"/>
      </rPr>
      <t>비은행부문</t>
    </r>
    <r>
      <rPr>
        <b/>
        <sz val="8"/>
        <color rgb="FFC00000"/>
        <rFont val="Arial"/>
        <family val="2"/>
      </rPr>
      <t>]</t>
    </r>
    <phoneticPr fontId="1" type="noConversion"/>
  </si>
  <si>
    <r>
      <rPr>
        <sz val="8"/>
        <color indexed="8"/>
        <rFont val="맑은 고딕"/>
        <family val="3"/>
        <charset val="129"/>
      </rPr>
      <t>대손상각비</t>
    </r>
    <phoneticPr fontId="5" type="noConversion"/>
  </si>
  <si>
    <r>
      <t>[</t>
    </r>
    <r>
      <rPr>
        <b/>
        <sz val="9"/>
        <color rgb="FFC00000"/>
        <rFont val="맑은 고딕"/>
        <family val="3"/>
        <charset val="129"/>
      </rPr>
      <t>저축은행</t>
    </r>
    <r>
      <rPr>
        <b/>
        <sz val="9"/>
        <color rgb="FFC00000"/>
        <rFont val="Arial"/>
        <family val="2"/>
      </rPr>
      <t xml:space="preserve">] </t>
    </r>
    <r>
      <rPr>
        <b/>
        <sz val="9"/>
        <color rgb="FFC00000"/>
        <rFont val="맑은 고딕"/>
        <family val="3"/>
        <charset val="129"/>
      </rPr>
      <t>손익현황</t>
    </r>
    <phoneticPr fontId="5" type="noConversion"/>
  </si>
  <si>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phoneticPr fontId="9" type="noConversion"/>
  </si>
  <si>
    <r>
      <rPr>
        <b/>
        <sz val="8"/>
        <rFont val="맑은 고딕"/>
        <family val="3"/>
        <charset val="129"/>
      </rPr>
      <t>총합계</t>
    </r>
    <phoneticPr fontId="5" type="noConversion"/>
  </si>
  <si>
    <r>
      <rPr>
        <b/>
        <sz val="8"/>
        <color indexed="8"/>
        <rFont val="맑은 고딕"/>
        <family val="3"/>
        <charset val="129"/>
      </rPr>
      <t>일반대출</t>
    </r>
    <phoneticPr fontId="5" type="noConversion"/>
  </si>
  <si>
    <r>
      <rPr>
        <sz val="8"/>
        <color indexed="8"/>
        <rFont val="맑은 고딕"/>
        <family val="3"/>
        <charset val="129"/>
      </rPr>
      <t>가계대출</t>
    </r>
    <phoneticPr fontId="56" type="noConversion"/>
  </si>
  <si>
    <r>
      <rPr>
        <sz val="8"/>
        <color indexed="8"/>
        <rFont val="맑은 고딕"/>
        <family val="3"/>
        <charset val="129"/>
      </rPr>
      <t>기업대출</t>
    </r>
    <phoneticPr fontId="56" type="noConversion"/>
  </si>
  <si>
    <r>
      <t>AUTO</t>
    </r>
    <r>
      <rPr>
        <b/>
        <sz val="8"/>
        <color indexed="8"/>
        <rFont val="맑은 고딕"/>
        <family val="3"/>
        <charset val="129"/>
      </rPr>
      <t>금융</t>
    </r>
    <phoneticPr fontId="5" type="noConversion"/>
  </si>
  <si>
    <r>
      <rPr>
        <sz val="8"/>
        <color indexed="8"/>
        <rFont val="맑은 고딕"/>
        <family val="3"/>
        <charset val="129"/>
      </rPr>
      <t>상용차</t>
    </r>
    <phoneticPr fontId="56" type="noConversion"/>
  </si>
  <si>
    <r>
      <rPr>
        <sz val="8"/>
        <color indexed="8"/>
        <rFont val="맑은 고딕"/>
        <family val="3"/>
        <charset val="129"/>
      </rPr>
      <t>승용차</t>
    </r>
    <phoneticPr fontId="56" type="noConversion"/>
  </si>
  <si>
    <r>
      <rPr>
        <b/>
        <sz val="8"/>
        <color indexed="8"/>
        <rFont val="맑은 고딕"/>
        <family val="3"/>
        <charset val="129"/>
      </rPr>
      <t>리스</t>
    </r>
    <r>
      <rPr>
        <b/>
        <sz val="8"/>
        <color indexed="8"/>
        <rFont val="Arial"/>
        <family val="2"/>
      </rPr>
      <t>/</t>
    </r>
    <r>
      <rPr>
        <b/>
        <sz val="8"/>
        <color indexed="8"/>
        <rFont val="맑은 고딕"/>
        <family val="3"/>
        <charset val="129"/>
      </rPr>
      <t>할부</t>
    </r>
    <phoneticPr fontId="5" type="noConversion"/>
  </si>
  <si>
    <r>
      <rPr>
        <sz val="8"/>
        <color indexed="8"/>
        <rFont val="맑은 고딕"/>
        <family val="3"/>
        <charset val="129"/>
      </rPr>
      <t>공작기계</t>
    </r>
    <phoneticPr fontId="56" type="noConversion"/>
  </si>
  <si>
    <r>
      <rPr>
        <sz val="8"/>
        <color indexed="8"/>
        <rFont val="맑은 고딕"/>
        <family val="3"/>
        <charset val="129"/>
      </rPr>
      <t>의료기기</t>
    </r>
    <phoneticPr fontId="56" type="noConversion"/>
  </si>
  <si>
    <r>
      <rPr>
        <sz val="8"/>
        <color indexed="8"/>
        <rFont val="맑은 고딕"/>
        <family val="3"/>
        <charset val="129"/>
      </rPr>
      <t>기타</t>
    </r>
    <phoneticPr fontId="56" type="noConversion"/>
  </si>
  <si>
    <r>
      <rPr>
        <b/>
        <sz val="8"/>
        <color indexed="8"/>
        <rFont val="맑은 고딕"/>
        <family val="3"/>
        <charset val="129"/>
      </rPr>
      <t>신기술금융</t>
    </r>
    <phoneticPr fontId="5" type="noConversion"/>
  </si>
  <si>
    <r>
      <rPr>
        <b/>
        <sz val="8"/>
        <color rgb="FFC00000"/>
        <rFont val="맑은 고딕"/>
        <family val="3"/>
        <charset val="129"/>
      </rPr>
      <t>포트폴리오</t>
    </r>
    <r>
      <rPr>
        <b/>
        <sz val="8"/>
        <color rgb="FFC00000"/>
        <rFont val="Arial"/>
        <family val="2"/>
      </rPr>
      <t xml:space="preserve"> </t>
    </r>
    <r>
      <rPr>
        <b/>
        <sz val="8"/>
        <color rgb="FFC00000"/>
        <rFont val="맑은 고딕"/>
        <family val="3"/>
        <charset val="129"/>
      </rPr>
      <t>현황</t>
    </r>
    <r>
      <rPr>
        <b/>
        <sz val="8"/>
        <color rgb="FFC00000"/>
        <rFont val="Arial"/>
        <family val="2"/>
      </rPr>
      <t xml:space="preserve"> [BNK</t>
    </r>
    <r>
      <rPr>
        <b/>
        <sz val="8"/>
        <color rgb="FFC00000"/>
        <rFont val="맑은 고딕"/>
        <family val="3"/>
        <charset val="129"/>
      </rPr>
      <t>캐피탈</t>
    </r>
    <r>
      <rPr>
        <b/>
        <sz val="8"/>
        <color rgb="FFC00000"/>
        <rFont val="Arial"/>
        <family val="2"/>
      </rPr>
      <t>]</t>
    </r>
    <phoneticPr fontId="1" type="noConversion"/>
  </si>
  <si>
    <r>
      <rPr>
        <b/>
        <sz val="11"/>
        <color rgb="FF1F497D"/>
        <rFont val="HY견고딕"/>
        <family val="1"/>
        <charset val="129"/>
      </rPr>
      <t>손익현황</t>
    </r>
    <r>
      <rPr>
        <b/>
        <sz val="11"/>
        <color rgb="FF1F497D"/>
        <rFont val="Arial"/>
        <family val="2"/>
      </rPr>
      <t>[</t>
    </r>
    <r>
      <rPr>
        <b/>
        <sz val="11"/>
        <color rgb="FF1F497D"/>
        <rFont val="HY견고딕"/>
        <family val="1"/>
        <charset val="129"/>
      </rPr>
      <t>비은행부문</t>
    </r>
    <r>
      <rPr>
        <b/>
        <sz val="11"/>
        <color rgb="FF1F497D"/>
        <rFont val="Arial"/>
        <family val="2"/>
      </rPr>
      <t>]</t>
    </r>
    <phoneticPr fontId="1" type="noConversion"/>
  </si>
  <si>
    <r>
      <rPr>
        <b/>
        <sz val="11"/>
        <color rgb="FF1F497D"/>
        <rFont val="HY견고딕"/>
        <family val="1"/>
        <charset val="129"/>
      </rPr>
      <t>포트폴리오</t>
    </r>
    <r>
      <rPr>
        <b/>
        <sz val="11"/>
        <color rgb="FF1F497D"/>
        <rFont val="Arial"/>
        <family val="2"/>
      </rPr>
      <t xml:space="preserve"> </t>
    </r>
    <r>
      <rPr>
        <b/>
        <sz val="11"/>
        <color rgb="FF1F497D"/>
        <rFont val="HY견고딕"/>
        <family val="1"/>
        <charset val="129"/>
      </rPr>
      <t>현황</t>
    </r>
    <r>
      <rPr>
        <b/>
        <sz val="11"/>
        <color rgb="FF1F497D"/>
        <rFont val="Arial"/>
        <family val="2"/>
      </rPr>
      <t>[BNK</t>
    </r>
    <r>
      <rPr>
        <b/>
        <sz val="11"/>
        <color rgb="FF1F497D"/>
        <rFont val="HY견고딕"/>
        <family val="1"/>
        <charset val="129"/>
      </rPr>
      <t>캐피탈</t>
    </r>
    <r>
      <rPr>
        <b/>
        <sz val="11"/>
        <color rgb="FF1F497D"/>
        <rFont val="Arial"/>
        <family val="2"/>
      </rPr>
      <t>]</t>
    </r>
    <phoneticPr fontId="1" type="noConversion"/>
  </si>
  <si>
    <r>
      <rPr>
        <b/>
        <sz val="11"/>
        <color rgb="FF1F497D"/>
        <rFont val="HY견고딕"/>
        <family val="1"/>
        <charset val="129"/>
      </rPr>
      <t>자본적정성</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t>
    </r>
    <phoneticPr fontId="1" type="noConversion"/>
  </si>
  <si>
    <r>
      <rPr>
        <b/>
        <sz val="11"/>
        <color rgb="FF1F497D"/>
        <rFont val="HY견고딕"/>
        <family val="1"/>
        <charset val="129"/>
      </rPr>
      <t>연체율</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경남은행</t>
    </r>
    <r>
      <rPr>
        <b/>
        <sz val="11"/>
        <color rgb="FF1F497D"/>
        <rFont val="Arial"/>
        <family val="2"/>
      </rPr>
      <t>]</t>
    </r>
    <phoneticPr fontId="1"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</si>
  <si>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경남은행</t>
    </r>
    <r>
      <rPr>
        <b/>
        <sz val="11"/>
        <color rgb="FF1F497D"/>
        <rFont val="Arial"/>
        <family val="2"/>
      </rPr>
      <t>]</t>
    </r>
    <phoneticPr fontId="1"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</si>
  <si>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부산은행</t>
    </r>
    <r>
      <rPr>
        <b/>
        <sz val="11"/>
        <color rgb="FF1F497D"/>
        <rFont val="Arial"/>
        <family val="2"/>
      </rPr>
      <t>]</t>
    </r>
    <phoneticPr fontId="1"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</si>
  <si>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t>
    </r>
    <phoneticPr fontId="1" type="noConversion"/>
  </si>
  <si>
    <r>
      <rPr>
        <b/>
        <sz val="11"/>
        <color rgb="FF1F497D"/>
        <rFont val="HY견고딕"/>
        <family val="1"/>
        <charset val="129"/>
      </rPr>
      <t>운용</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조달</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경남은행</t>
    </r>
    <r>
      <rPr>
        <b/>
        <sz val="11"/>
        <color rgb="FF1F497D"/>
        <rFont val="Arial"/>
        <family val="2"/>
      </rPr>
      <t>]</t>
    </r>
    <phoneticPr fontId="1" type="noConversion"/>
  </si>
  <si>
    <r>
      <rPr>
        <b/>
        <sz val="11"/>
        <color rgb="FF1F497D"/>
        <rFont val="HY견고딕"/>
        <family val="1"/>
        <charset val="129"/>
      </rPr>
      <t>운용</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조달</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부산은행</t>
    </r>
    <r>
      <rPr>
        <b/>
        <sz val="11"/>
        <color rgb="FF1F497D"/>
        <rFont val="Arial"/>
        <family val="2"/>
      </rPr>
      <t>]</t>
    </r>
    <phoneticPr fontId="1" type="noConversion"/>
  </si>
  <si>
    <r>
      <rPr>
        <b/>
        <sz val="11"/>
        <color rgb="FF1F497D"/>
        <rFont val="HY견고딕"/>
        <family val="1"/>
        <charset val="129"/>
      </rPr>
      <t>판매관리비</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1" type="noConversion"/>
  </si>
  <si>
    <r>
      <rPr>
        <b/>
        <sz val="11"/>
        <color rgb="FF1F497D"/>
        <rFont val="HY견고딕"/>
        <family val="1"/>
        <charset val="129"/>
      </rPr>
      <t>수수료이익</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1" type="noConversion"/>
  </si>
  <si>
    <r>
      <t xml:space="preserve">NIM &amp; NIS </t>
    </r>
    <r>
      <rPr>
        <b/>
        <sz val="11"/>
        <color theme="4" tint="-0.499984740745262"/>
        <rFont val="HY견고딕"/>
        <family val="1"/>
        <charset val="129"/>
      </rPr>
      <t>현황</t>
    </r>
    <r>
      <rPr>
        <b/>
        <sz val="11"/>
        <color theme="4" tint="-0.499984740745262"/>
        <rFont val="Arial"/>
        <family val="2"/>
      </rPr>
      <t xml:space="preserve"> [</t>
    </r>
    <r>
      <rPr>
        <b/>
        <sz val="11"/>
        <color theme="4" tint="-0.499984740745262"/>
        <rFont val="HY견고딕"/>
        <family val="1"/>
        <charset val="129"/>
      </rPr>
      <t>그룹</t>
    </r>
    <r>
      <rPr>
        <b/>
        <sz val="11"/>
        <color theme="4" tint="-0.499984740745262"/>
        <rFont val="Arial"/>
        <family val="2"/>
      </rPr>
      <t xml:space="preserve"> </t>
    </r>
    <r>
      <rPr>
        <b/>
        <sz val="11"/>
        <color theme="4" tint="-0.499984740745262"/>
        <rFont val="HY견고딕"/>
        <family val="1"/>
        <charset val="129"/>
      </rPr>
      <t>및</t>
    </r>
    <r>
      <rPr>
        <b/>
        <sz val="11"/>
        <color theme="4" tint="-0.499984740745262"/>
        <rFont val="Arial"/>
        <family val="2"/>
      </rPr>
      <t xml:space="preserve"> </t>
    </r>
    <r>
      <rPr>
        <b/>
        <sz val="11"/>
        <color theme="4" tint="-0.499984740745262"/>
        <rFont val="HY견고딕"/>
        <family val="1"/>
        <charset val="129"/>
      </rPr>
      <t>은행</t>
    </r>
    <r>
      <rPr>
        <b/>
        <sz val="11"/>
        <color theme="4" tint="-0.499984740745262"/>
        <rFont val="Arial"/>
        <family val="2"/>
      </rPr>
      <t>]</t>
    </r>
    <phoneticPr fontId="1" type="noConversion"/>
  </si>
  <si>
    <r>
      <rPr>
        <b/>
        <sz val="11"/>
        <color rgb="FF1F497D"/>
        <rFont val="HY견고딕"/>
        <family val="1"/>
        <charset val="129"/>
      </rPr>
      <t>재무상태표</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1" type="noConversion"/>
  </si>
  <si>
    <r>
      <rPr>
        <b/>
        <sz val="11"/>
        <color rgb="FF1F497D"/>
        <rFont val="HY견고딕"/>
        <family val="1"/>
        <charset val="129"/>
      </rPr>
      <t>손익현황</t>
    </r>
    <r>
      <rPr>
        <b/>
        <sz val="11"/>
        <color rgb="FF1F497D"/>
        <rFont val="Arial"/>
        <family val="2"/>
      </rPr>
      <t>[</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1" type="noConversion"/>
  </si>
  <si>
    <r>
      <rPr>
        <b/>
        <sz val="11"/>
        <color rgb="FF1F497D"/>
        <rFont val="HY견고딕"/>
        <family val="1"/>
        <charset val="129"/>
      </rPr>
      <t>그룹</t>
    </r>
    <r>
      <rPr>
        <b/>
        <sz val="11"/>
        <color rgb="FF1F497D"/>
        <rFont val="Arial"/>
        <family val="2"/>
      </rPr>
      <t xml:space="preserve"> </t>
    </r>
    <r>
      <rPr>
        <b/>
        <sz val="11"/>
        <color rgb="FF1F497D"/>
        <rFont val="HY견고딕"/>
        <family val="1"/>
        <charset val="129"/>
      </rPr>
      <t>경영실적</t>
    </r>
    <r>
      <rPr>
        <b/>
        <sz val="11"/>
        <color rgb="FF1F497D"/>
        <rFont val="Arial"/>
        <family val="2"/>
      </rPr>
      <t xml:space="preserve"> </t>
    </r>
    <r>
      <rPr>
        <b/>
        <sz val="11"/>
        <color rgb="FF1F497D"/>
        <rFont val="HY견고딕"/>
        <family val="1"/>
        <charset val="129"/>
      </rPr>
      <t>요약</t>
    </r>
    <phoneticPr fontId="1" type="noConversion"/>
  </si>
  <si>
    <t>FY2018 1Q</t>
    <phoneticPr fontId="5" type="noConversion"/>
  </si>
  <si>
    <t>FY2018 1Q</t>
    <phoneticPr fontId="5" type="noConversion"/>
  </si>
  <si>
    <t>FY2018 1Q</t>
    <phoneticPr fontId="1" type="noConversion"/>
  </si>
  <si>
    <t>FY2018 1Q</t>
    <phoneticPr fontId="56" type="noConversion"/>
  </si>
  <si>
    <t>FY2018 1Q</t>
    <phoneticPr fontId="9" type="noConversion"/>
  </si>
  <si>
    <t>FY2018 1Q</t>
    <phoneticPr fontId="4" type="noConversion"/>
  </si>
  <si>
    <t>FY2018 1Q</t>
    <phoneticPr fontId="5" type="noConversion"/>
  </si>
  <si>
    <t>FY2018 1Q</t>
    <phoneticPr fontId="56" type="noConversion"/>
  </si>
  <si>
    <t>FY2018 1Q</t>
    <phoneticPr fontId="9" type="noConversion"/>
  </si>
  <si>
    <r>
      <rPr>
        <b/>
        <sz val="8"/>
        <color indexed="8"/>
        <rFont val="맑은 고딕"/>
        <family val="3"/>
        <charset val="129"/>
      </rPr>
      <t>판매관리비율</t>
    </r>
    <r>
      <rPr>
        <b/>
        <sz val="8"/>
        <color indexed="8"/>
        <rFont val="Arial"/>
        <family val="2"/>
      </rPr>
      <t>(</t>
    </r>
    <r>
      <rPr>
        <b/>
        <sz val="8"/>
        <color indexed="8"/>
        <rFont val="맑은 고딕"/>
        <family val="3"/>
        <charset val="129"/>
      </rPr>
      <t>누적</t>
    </r>
    <r>
      <rPr>
        <b/>
        <sz val="8"/>
        <color indexed="8"/>
        <rFont val="Arial"/>
        <family val="2"/>
      </rPr>
      <t>-</t>
    </r>
    <r>
      <rPr>
        <b/>
        <sz val="8"/>
        <color indexed="8"/>
        <rFont val="맑은 고딕"/>
        <family val="3"/>
        <charset val="129"/>
      </rPr>
      <t>별도</t>
    </r>
    <r>
      <rPr>
        <b/>
        <sz val="8"/>
        <color indexed="8"/>
        <rFont val="Arial"/>
        <family val="2"/>
      </rPr>
      <t>)</t>
    </r>
    <phoneticPr fontId="56" type="noConversion"/>
  </si>
  <si>
    <r>
      <rPr>
        <sz val="8"/>
        <color theme="1"/>
        <rFont val="맑은고딕"/>
        <family val="3"/>
        <charset val="129"/>
      </rPr>
      <t>집단대출</t>
    </r>
    <r>
      <rPr>
        <vertAlign val="superscript"/>
        <sz val="8"/>
        <color theme="1"/>
        <rFont val="맑은고딕"/>
        <family val="3"/>
        <charset val="129"/>
      </rPr>
      <t>주</t>
    </r>
    <r>
      <rPr>
        <vertAlign val="superscript"/>
        <sz val="8"/>
        <color theme="1"/>
        <rFont val="Arial"/>
        <family val="2"/>
      </rPr>
      <t>)</t>
    </r>
    <phoneticPr fontId="56" type="noConversion"/>
  </si>
  <si>
    <r>
      <t xml:space="preserve">        (</t>
    </r>
    <r>
      <rPr>
        <sz val="8"/>
        <color indexed="8"/>
        <rFont val="맑은 고딕"/>
        <family val="3"/>
        <charset val="129"/>
      </rPr>
      <t>소매기업</t>
    </r>
    <r>
      <rPr>
        <sz val="8"/>
        <color indexed="8"/>
        <rFont val="Arial"/>
        <family val="2"/>
      </rPr>
      <t>)</t>
    </r>
    <r>
      <rPr>
        <vertAlign val="superscript"/>
        <sz val="8"/>
        <color indexed="8"/>
        <rFont val="맑은 고딕"/>
        <family val="3"/>
        <charset val="129"/>
      </rPr>
      <t>주</t>
    </r>
    <r>
      <rPr>
        <vertAlign val="superscript"/>
        <sz val="8"/>
        <color indexed="8"/>
        <rFont val="Arial"/>
        <family val="2"/>
      </rPr>
      <t>)</t>
    </r>
    <phoneticPr fontId="5" type="noConversion"/>
  </si>
  <si>
    <r>
      <t xml:space="preserve">        (</t>
    </r>
    <r>
      <rPr>
        <sz val="8"/>
        <color indexed="8"/>
        <rFont val="맑은 고딕"/>
        <family val="3"/>
        <charset val="129"/>
      </rPr>
      <t>핵심기업</t>
    </r>
    <r>
      <rPr>
        <sz val="8"/>
        <color indexed="8"/>
        <rFont val="Arial"/>
        <family val="2"/>
      </rPr>
      <t>)</t>
    </r>
    <r>
      <rPr>
        <vertAlign val="superscript"/>
        <sz val="8"/>
        <color indexed="8"/>
        <rFont val="맑은 고딕"/>
        <family val="3"/>
        <charset val="129"/>
      </rPr>
      <t>주)</t>
    </r>
    <rPh sb="8" eb="14">
      <t>2</t>
    </rPh>
    <phoneticPr fontId="5" type="noConversion"/>
  </si>
  <si>
    <r>
      <rPr>
        <sz val="8"/>
        <color indexed="8"/>
        <rFont val="맑은 고딕"/>
        <family val="3"/>
        <charset val="129"/>
      </rPr>
      <t>핵심예금</t>
    </r>
    <r>
      <rPr>
        <vertAlign val="superscript"/>
        <sz val="9"/>
        <color indexed="8"/>
        <rFont val="Arial"/>
        <family val="2"/>
      </rPr>
      <t>*</t>
    </r>
    <phoneticPr fontId="5" type="noConversion"/>
  </si>
  <si>
    <r>
      <t xml:space="preserve">        (</t>
    </r>
    <r>
      <rPr>
        <sz val="8"/>
        <color indexed="8"/>
        <rFont val="맑은 고딕"/>
        <family val="3"/>
        <charset val="129"/>
      </rPr>
      <t>소매기업Ⅰ</t>
    </r>
    <r>
      <rPr>
        <sz val="8"/>
        <color indexed="8"/>
        <rFont val="Arial"/>
        <family val="2"/>
      </rPr>
      <t>)</t>
    </r>
    <r>
      <rPr>
        <vertAlign val="superscript"/>
        <sz val="8"/>
        <color indexed="8"/>
        <rFont val="맑은 고딕"/>
        <family val="3"/>
        <charset val="129"/>
      </rPr>
      <t>㈜</t>
    </r>
    <phoneticPr fontId="5" type="noConversion"/>
  </si>
  <si>
    <r>
      <t xml:space="preserve">        (</t>
    </r>
    <r>
      <rPr>
        <sz val="8"/>
        <color indexed="8"/>
        <rFont val="돋움"/>
        <family val="3"/>
        <charset val="129"/>
      </rPr>
      <t>소매기업</t>
    </r>
    <r>
      <rPr>
        <sz val="8"/>
        <color indexed="8"/>
        <rFont val="맑은 고딕"/>
        <family val="3"/>
        <charset val="129"/>
      </rPr>
      <t>Ⅱ</t>
    </r>
    <r>
      <rPr>
        <sz val="8"/>
        <color indexed="8"/>
        <rFont val="Arial"/>
        <family val="2"/>
      </rPr>
      <t>)</t>
    </r>
    <r>
      <rPr>
        <vertAlign val="superscript"/>
        <sz val="8"/>
        <color indexed="8"/>
        <rFont val="맑은 고딕"/>
        <family val="3"/>
        <charset val="129"/>
      </rPr>
      <t>㈜</t>
    </r>
    <phoneticPr fontId="5" type="noConversion"/>
  </si>
  <si>
    <t>FY2018 2Q</t>
    <phoneticPr fontId="5" type="noConversion"/>
  </si>
  <si>
    <t>FY2018 2Q</t>
    <phoneticPr fontId="1" type="noConversion"/>
  </si>
  <si>
    <t>FY2018</t>
    <phoneticPr fontId="1" type="noConversion"/>
  </si>
  <si>
    <t>FY2018 2Q</t>
    <phoneticPr fontId="56" type="noConversion"/>
  </si>
  <si>
    <t>FY2018 2Q</t>
    <phoneticPr fontId="9" type="noConversion"/>
  </si>
  <si>
    <t>FY2018 2Q</t>
    <phoneticPr fontId="5" type="noConversion"/>
  </si>
  <si>
    <t>FY2018</t>
    <phoneticPr fontId="5" type="noConversion"/>
  </si>
  <si>
    <t>FY2018 2Q</t>
    <phoneticPr fontId="4" type="noConversion"/>
  </si>
  <si>
    <t>FY2018</t>
    <phoneticPr fontId="4" type="noConversion"/>
  </si>
  <si>
    <t>FY2018 2Q</t>
    <phoneticPr fontId="5" type="noConversion"/>
  </si>
  <si>
    <t>FY2018 2Q</t>
    <phoneticPr fontId="56" type="noConversion"/>
  </si>
  <si>
    <t>FY2018 2Q</t>
    <phoneticPr fontId="56" type="noConversion"/>
  </si>
  <si>
    <t>FY2018</t>
    <phoneticPr fontId="5" type="noConversion"/>
  </si>
  <si>
    <t>FY2018 2Q</t>
    <phoneticPr fontId="9" type="noConversion"/>
  </si>
  <si>
    <t>FY2018</t>
    <phoneticPr fontId="56" type="noConversion"/>
  </si>
  <si>
    <r>
      <rPr>
        <b/>
        <sz val="8"/>
        <rFont val="맑은 고딕"/>
        <family val="3"/>
        <charset val="129"/>
      </rPr>
      <t>이자수익부채</t>
    </r>
    <r>
      <rPr>
        <b/>
        <sz val="8"/>
        <rFont val="Arial"/>
        <family val="2"/>
      </rPr>
      <t>(</t>
    </r>
    <r>
      <rPr>
        <b/>
        <sz val="8"/>
        <rFont val="맑은 고딕"/>
        <family val="3"/>
        <charset val="129"/>
      </rPr>
      <t>분기평잔</t>
    </r>
    <r>
      <rPr>
        <b/>
        <sz val="8"/>
        <rFont val="Arial"/>
        <family val="2"/>
      </rPr>
      <t>)</t>
    </r>
    <phoneticPr fontId="9" type="noConversion"/>
  </si>
  <si>
    <r>
      <rPr>
        <b/>
        <sz val="8"/>
        <rFont val="맑은 고딕"/>
        <family val="3"/>
        <charset val="129"/>
      </rPr>
      <t>이자수익부채</t>
    </r>
    <r>
      <rPr>
        <b/>
        <sz val="8"/>
        <rFont val="Arial"/>
        <family val="2"/>
      </rPr>
      <t>(</t>
    </r>
    <r>
      <rPr>
        <b/>
        <sz val="8"/>
        <rFont val="맑은 고딕"/>
        <family val="3"/>
        <charset val="129"/>
      </rPr>
      <t>기중평잔</t>
    </r>
    <r>
      <rPr>
        <b/>
        <sz val="8"/>
        <rFont val="Arial"/>
        <family val="2"/>
      </rPr>
      <t>)</t>
    </r>
    <phoneticPr fontId="9" type="noConversion"/>
  </si>
  <si>
    <r>
      <rPr>
        <b/>
        <sz val="8"/>
        <rFont val="맑은 고딕"/>
        <family val="3"/>
        <charset val="129"/>
      </rPr>
      <t>이자수익부채</t>
    </r>
    <r>
      <rPr>
        <b/>
        <sz val="8"/>
        <rFont val="Arial"/>
        <family val="2"/>
      </rPr>
      <t>(</t>
    </r>
    <r>
      <rPr>
        <b/>
        <sz val="8"/>
        <rFont val="맑은 고딕"/>
        <family val="3"/>
        <charset val="129"/>
      </rPr>
      <t>기중평잔</t>
    </r>
    <r>
      <rPr>
        <b/>
        <sz val="8"/>
        <rFont val="Arial"/>
        <family val="2"/>
      </rPr>
      <t>)</t>
    </r>
    <phoneticPr fontId="9" type="noConversion"/>
  </si>
  <si>
    <t>-</t>
  </si>
  <si>
    <r>
      <rPr>
        <b/>
        <u/>
        <sz val="8"/>
        <color theme="3"/>
        <rFont val="맑은 고딕"/>
        <family val="3"/>
        <charset val="129"/>
      </rPr>
      <t>판매관리비</t>
    </r>
    <r>
      <rPr>
        <b/>
        <u/>
        <sz val="8"/>
        <color theme="3"/>
        <rFont val="Arial"/>
        <family val="2"/>
      </rPr>
      <t xml:space="preserve"> </t>
    </r>
    <r>
      <rPr>
        <b/>
        <u/>
        <sz val="8"/>
        <color theme="3"/>
        <rFont val="맑은 고딕"/>
        <family val="3"/>
        <charset val="129"/>
      </rPr>
      <t>현황</t>
    </r>
    <r>
      <rPr>
        <b/>
        <u/>
        <sz val="8"/>
        <color theme="3"/>
        <rFont val="Arial"/>
        <family val="2"/>
      </rPr>
      <t xml:space="preserve"> [</t>
    </r>
    <r>
      <rPr>
        <b/>
        <u/>
        <sz val="8"/>
        <color theme="3"/>
        <rFont val="맑은 고딕"/>
        <family val="3"/>
        <charset val="129"/>
      </rPr>
      <t>그룹</t>
    </r>
    <r>
      <rPr>
        <b/>
        <u/>
        <sz val="8"/>
        <color theme="3"/>
        <rFont val="Arial"/>
        <family val="2"/>
      </rPr>
      <t xml:space="preserve"> </t>
    </r>
    <r>
      <rPr>
        <b/>
        <u/>
        <sz val="8"/>
        <color theme="3"/>
        <rFont val="맑은 고딕"/>
        <family val="3"/>
        <charset val="129"/>
      </rPr>
      <t>및</t>
    </r>
    <r>
      <rPr>
        <b/>
        <u/>
        <sz val="8"/>
        <color theme="3"/>
        <rFont val="Arial"/>
        <family val="2"/>
      </rPr>
      <t xml:space="preserve"> </t>
    </r>
    <r>
      <rPr>
        <b/>
        <u/>
        <sz val="8"/>
        <color theme="3"/>
        <rFont val="맑은 고딕"/>
        <family val="3"/>
        <charset val="129"/>
      </rPr>
      <t>은행</t>
    </r>
    <r>
      <rPr>
        <b/>
        <u/>
        <sz val="8"/>
        <color theme="3"/>
        <rFont val="Arial"/>
        <family val="2"/>
      </rPr>
      <t>]</t>
    </r>
    <phoneticPr fontId="1" type="noConversion"/>
  </si>
  <si>
    <t>FY2018 3Q</t>
    <phoneticPr fontId="5" type="noConversion"/>
  </si>
  <si>
    <t>FY2018 3Q</t>
    <phoneticPr fontId="1" type="noConversion"/>
  </si>
  <si>
    <t>FY2018 3Q</t>
    <phoneticPr fontId="56" type="noConversion"/>
  </si>
  <si>
    <t>FY2018 3Q</t>
    <phoneticPr fontId="9" type="noConversion"/>
  </si>
  <si>
    <t>FY2018 3Q</t>
    <phoneticPr fontId="4" type="noConversion"/>
  </si>
  <si>
    <t>FY2018 4Q</t>
    <phoneticPr fontId="5" type="noConversion"/>
  </si>
  <si>
    <t>FY2018 4Q</t>
    <phoneticPr fontId="1" type="noConversion"/>
  </si>
  <si>
    <t>FY2018 4Q</t>
    <phoneticPr fontId="56" type="noConversion"/>
  </si>
  <si>
    <t>FY2018 4Q</t>
    <phoneticPr fontId="5" type="noConversion"/>
  </si>
  <si>
    <t>FY2018 4Q</t>
    <phoneticPr fontId="9" type="noConversion"/>
  </si>
  <si>
    <t>FY2018 4Q</t>
    <phoneticPr fontId="4" type="noConversion"/>
  </si>
  <si>
    <t>FY2018 1Q</t>
    <phoneticPr fontId="5" type="noConversion"/>
  </si>
  <si>
    <t>FY2018 2Q</t>
    <phoneticPr fontId="5" type="noConversion"/>
  </si>
  <si>
    <t>FY2018 3Q</t>
    <phoneticPr fontId="5" type="noConversion"/>
  </si>
  <si>
    <t>FY2019 1Q</t>
    <phoneticPr fontId="5" type="noConversion"/>
  </si>
  <si>
    <t>FY2019 1Q</t>
    <phoneticPr fontId="1" type="noConversion"/>
  </si>
  <si>
    <t>FY2019</t>
    <phoneticPr fontId="1" type="noConversion"/>
  </si>
  <si>
    <t>FY2019 1Q</t>
    <phoneticPr fontId="56" type="noConversion"/>
  </si>
  <si>
    <t>FY2019 1Q</t>
    <phoneticPr fontId="9" type="noConversion"/>
  </si>
  <si>
    <t>FY2019 1Q</t>
    <phoneticPr fontId="5" type="noConversion"/>
  </si>
  <si>
    <t>FY2019</t>
    <phoneticPr fontId="5" type="noConversion"/>
  </si>
  <si>
    <t>FY2019 1Q</t>
    <phoneticPr fontId="4" type="noConversion"/>
  </si>
  <si>
    <t>FY2019 1Q</t>
    <phoneticPr fontId="5" type="noConversion"/>
  </si>
  <si>
    <t>FY2019 1Q</t>
    <phoneticPr fontId="5" type="noConversion"/>
  </si>
  <si>
    <t>FY2019 1Q</t>
    <phoneticPr fontId="56" type="noConversion"/>
  </si>
  <si>
    <t>FY2019 1Q</t>
    <phoneticPr fontId="9" type="noConversion"/>
  </si>
  <si>
    <t>FY2019 1Q</t>
    <phoneticPr fontId="56" type="noConversion"/>
  </si>
  <si>
    <t>FY2019</t>
    <phoneticPr fontId="56" type="noConversion"/>
  </si>
  <si>
    <t>FY2019 2Q</t>
    <phoneticPr fontId="5" type="noConversion"/>
  </si>
  <si>
    <t>FY2019 2Q</t>
    <phoneticPr fontId="1" type="noConversion"/>
  </si>
  <si>
    <t>FY2019 2Q</t>
    <phoneticPr fontId="56" type="noConversion"/>
  </si>
  <si>
    <t>FY2019 2Q</t>
    <phoneticPr fontId="9" type="noConversion"/>
  </si>
  <si>
    <t>FY2019 2Q</t>
    <phoneticPr fontId="4" type="noConversion"/>
  </si>
  <si>
    <t>FY2019 3Q</t>
    <phoneticPr fontId="5" type="noConversion"/>
  </si>
  <si>
    <t>FY2019 3Q</t>
    <phoneticPr fontId="1" type="noConversion"/>
  </si>
  <si>
    <t>FY2019 3Q</t>
    <phoneticPr fontId="56" type="noConversion"/>
  </si>
  <si>
    <t>FY2019 3Q</t>
    <phoneticPr fontId="9" type="noConversion"/>
  </si>
  <si>
    <t>FY2019 3Q</t>
    <phoneticPr fontId="5" type="noConversion"/>
  </si>
  <si>
    <t>FY2019 3Q</t>
    <phoneticPr fontId="4" type="noConversion"/>
  </si>
  <si>
    <t>`</t>
    <phoneticPr fontId="5" type="noConversion"/>
  </si>
  <si>
    <t>FY2019 3Q</t>
    <phoneticPr fontId="56" type="noConversion"/>
  </si>
  <si>
    <r>
      <t>(</t>
    </r>
    <r>
      <rPr>
        <b/>
        <sz val="8"/>
        <color theme="1"/>
        <rFont val="맑은 고딕"/>
        <family val="3"/>
        <charset val="129"/>
      </rPr>
      <t>단위</t>
    </r>
    <r>
      <rPr>
        <b/>
        <sz val="8"/>
        <color theme="1"/>
        <rFont val="Arial"/>
        <family val="2"/>
      </rPr>
      <t xml:space="preserve"> : %)</t>
    </r>
    <phoneticPr fontId="5" type="noConversion"/>
  </si>
  <si>
    <t>-</t>
    <phoneticPr fontId="5" type="noConversion"/>
  </si>
  <si>
    <t>…</t>
    <phoneticPr fontId="1" type="noConversion"/>
  </si>
  <si>
    <t>FY2019 4Q</t>
    <phoneticPr fontId="5" type="noConversion"/>
  </si>
  <si>
    <t>FY2019 4Q</t>
    <phoneticPr fontId="1" type="noConversion"/>
  </si>
  <si>
    <t>FY2019 4Q</t>
    <phoneticPr fontId="56" type="noConversion"/>
  </si>
  <si>
    <t>FY2019 4Q</t>
    <phoneticPr fontId="9" type="noConversion"/>
  </si>
  <si>
    <t>FY2019 4Q</t>
    <phoneticPr fontId="4" type="noConversion"/>
  </si>
  <si>
    <t>벤처투자</t>
    <phoneticPr fontId="5" type="noConversion"/>
  </si>
  <si>
    <t xml:space="preserve">                    -</t>
  </si>
  <si>
    <t>FY2020 1Q</t>
    <phoneticPr fontId="56" type="noConversion"/>
  </si>
  <si>
    <t>FY2019</t>
  </si>
  <si>
    <t>FY2019 4Q</t>
  </si>
  <si>
    <t>FY2020 1Q</t>
    <phoneticPr fontId="4" type="noConversion"/>
  </si>
  <si>
    <r>
      <t xml:space="preserve">   </t>
    </r>
    <r>
      <rPr>
        <sz val="8"/>
        <color indexed="8"/>
        <rFont val="돋움"/>
        <family val="3"/>
        <charset val="129"/>
      </rPr>
      <t>사채</t>
    </r>
    <phoneticPr fontId="5" type="noConversion"/>
  </si>
  <si>
    <t>FY2020 1Q</t>
  </si>
  <si>
    <t>(단위 : 억원,%)</t>
  </si>
  <si>
    <t>(단위 : 억원)</t>
  </si>
  <si>
    <t>(단위 : %)</t>
  </si>
  <si>
    <t>FY2020 2Q</t>
  </si>
  <si>
    <t>FY2020 1Q</t>
    <phoneticPr fontId="5" type="noConversion"/>
  </si>
  <si>
    <t>FY2020 1Q</t>
    <phoneticPr fontId="5" type="noConversion"/>
  </si>
  <si>
    <t>FY2020 3Q</t>
    <phoneticPr fontId="5" type="noConversion"/>
  </si>
  <si>
    <t>FY2020 3Q</t>
    <phoneticPr fontId="1" type="noConversion"/>
  </si>
  <si>
    <t>FY2020 3Q</t>
    <phoneticPr fontId="56" type="noConversion"/>
  </si>
  <si>
    <t>FY2020 3Q</t>
    <phoneticPr fontId="9" type="noConversion"/>
  </si>
  <si>
    <t>FY2020 3Q</t>
    <phoneticPr fontId="4" type="noConversion"/>
  </si>
  <si>
    <t>FY2020 2Q</t>
    <phoneticPr fontId="56" type="noConversion"/>
  </si>
  <si>
    <t>FY2020 2Q</t>
    <phoneticPr fontId="4" type="noConversion"/>
  </si>
  <si>
    <t>FY2020 3Q</t>
  </si>
  <si>
    <t>FY2020 4Q</t>
    <phoneticPr fontId="5" type="noConversion"/>
  </si>
  <si>
    <t>FY2020 4Q</t>
    <phoneticPr fontId="1" type="noConversion"/>
  </si>
  <si>
    <t>FY2020</t>
    <phoneticPr fontId="1" type="noConversion"/>
  </si>
  <si>
    <t>FY2020 4Q</t>
    <phoneticPr fontId="56" type="noConversion"/>
  </si>
  <si>
    <t>FY2020 4Q</t>
    <phoneticPr fontId="9" type="noConversion"/>
  </si>
  <si>
    <t>FY2020</t>
    <phoneticPr fontId="5" type="noConversion"/>
  </si>
  <si>
    <t>FY2020</t>
    <phoneticPr fontId="4" type="noConversion"/>
  </si>
  <si>
    <t>FY2020 4Q</t>
    <phoneticPr fontId="4" type="noConversion"/>
  </si>
  <si>
    <t>FY2020</t>
    <phoneticPr fontId="56" type="noConversion"/>
  </si>
  <si>
    <r>
      <t>(</t>
    </r>
    <r>
      <rPr>
        <b/>
        <sz val="8"/>
        <rFont val="돋움"/>
        <family val="3"/>
        <charset val="129"/>
      </rPr>
      <t>단위</t>
    </r>
    <r>
      <rPr>
        <b/>
        <sz val="8"/>
        <rFont val="Arial"/>
        <family val="2"/>
      </rPr>
      <t xml:space="preserve"> : </t>
    </r>
    <r>
      <rPr>
        <b/>
        <sz val="8"/>
        <rFont val="돋움"/>
        <family val="3"/>
        <charset val="129"/>
      </rPr>
      <t>억원</t>
    </r>
    <r>
      <rPr>
        <b/>
        <sz val="8"/>
        <rFont val="Arial"/>
        <family val="2"/>
      </rPr>
      <t>)</t>
    </r>
    <phoneticPr fontId="5" type="noConversion"/>
  </si>
  <si>
    <r>
      <t>(</t>
    </r>
    <r>
      <rPr>
        <b/>
        <sz val="8"/>
        <rFont val="맑은 고딕"/>
        <family val="3"/>
        <charset val="129"/>
      </rPr>
      <t>단위</t>
    </r>
    <r>
      <rPr>
        <b/>
        <sz val="8"/>
        <rFont val="Arial"/>
        <family val="2"/>
      </rPr>
      <t xml:space="preserve"> : </t>
    </r>
    <r>
      <rPr>
        <b/>
        <sz val="8"/>
        <rFont val="맑은 고딕"/>
        <family val="3"/>
        <charset val="129"/>
      </rPr>
      <t>억원</t>
    </r>
    <r>
      <rPr>
        <b/>
        <sz val="8"/>
        <rFont val="Arial"/>
        <family val="2"/>
      </rPr>
      <t>)</t>
    </r>
    <phoneticPr fontId="5" type="noConversion"/>
  </si>
  <si>
    <r>
      <t>(</t>
    </r>
    <r>
      <rPr>
        <b/>
        <sz val="8"/>
        <rFont val="맑은 고딕"/>
        <family val="3"/>
        <charset val="129"/>
      </rPr>
      <t>단위</t>
    </r>
    <r>
      <rPr>
        <b/>
        <sz val="8"/>
        <rFont val="Arial"/>
        <family val="2"/>
      </rPr>
      <t xml:space="preserve"> : %)</t>
    </r>
    <phoneticPr fontId="5" type="noConversion"/>
  </si>
  <si>
    <r>
      <t>(</t>
    </r>
    <r>
      <rPr>
        <b/>
        <sz val="8"/>
        <color indexed="8"/>
        <rFont val="돋움"/>
        <family val="3"/>
        <charset val="129"/>
      </rPr>
      <t>단위</t>
    </r>
    <r>
      <rPr>
        <b/>
        <sz val="8"/>
        <color indexed="8"/>
        <rFont val="Arial"/>
        <family val="2"/>
      </rPr>
      <t xml:space="preserve"> : </t>
    </r>
    <r>
      <rPr>
        <b/>
        <sz val="8"/>
        <color indexed="8"/>
        <rFont val="돋움"/>
        <family val="3"/>
        <charset val="129"/>
      </rPr>
      <t>억원</t>
    </r>
    <r>
      <rPr>
        <b/>
        <sz val="8"/>
        <color indexed="8"/>
        <rFont val="Arial"/>
        <family val="2"/>
      </rPr>
      <t>, %)</t>
    </r>
    <phoneticPr fontId="5" type="noConversion"/>
  </si>
  <si>
    <r>
      <t>(</t>
    </r>
    <r>
      <rPr>
        <b/>
        <sz val="8"/>
        <color indexed="8"/>
        <rFont val="돋움"/>
        <family val="3"/>
        <charset val="129"/>
      </rPr>
      <t>단위</t>
    </r>
    <r>
      <rPr>
        <b/>
        <sz val="8"/>
        <color indexed="8"/>
        <rFont val="Arial"/>
        <family val="2"/>
      </rPr>
      <t xml:space="preserve"> : </t>
    </r>
    <r>
      <rPr>
        <b/>
        <sz val="8"/>
        <color indexed="8"/>
        <rFont val="돋움"/>
        <family val="3"/>
        <charset val="129"/>
      </rPr>
      <t>억원</t>
    </r>
    <r>
      <rPr>
        <b/>
        <sz val="8"/>
        <color indexed="8"/>
        <rFont val="Arial"/>
        <family val="2"/>
      </rPr>
      <t>)</t>
    </r>
    <phoneticPr fontId="5" type="noConversion"/>
  </si>
  <si>
    <r>
      <t>(</t>
    </r>
    <r>
      <rPr>
        <b/>
        <sz val="8"/>
        <rFont val="돋움"/>
        <family val="3"/>
        <charset val="129"/>
      </rPr>
      <t>단위</t>
    </r>
    <r>
      <rPr>
        <b/>
        <sz val="8"/>
        <rFont val="Arial"/>
        <family val="2"/>
      </rPr>
      <t xml:space="preserve"> : </t>
    </r>
    <r>
      <rPr>
        <b/>
        <sz val="8"/>
        <rFont val="돋움"/>
        <family val="3"/>
        <charset val="129"/>
      </rPr>
      <t>억원</t>
    </r>
    <r>
      <rPr>
        <b/>
        <sz val="8"/>
        <rFont val="Arial"/>
        <family val="2"/>
      </rPr>
      <t>, %)</t>
    </r>
    <phoneticPr fontId="5" type="noConversion"/>
  </si>
  <si>
    <r>
      <rPr>
        <b/>
        <sz val="8"/>
        <color rgb="FFC00000"/>
        <rFont val="맑은 고딕"/>
        <family val="3"/>
        <charset val="129"/>
      </rPr>
      <t>충당금</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1" type="noConversion"/>
  </si>
  <si>
    <r>
      <rPr>
        <b/>
        <sz val="11"/>
        <color rgb="FF1F497D"/>
        <rFont val="HY견고딕"/>
        <family val="1"/>
        <charset val="129"/>
      </rPr>
      <t>충당금</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1" type="noConversion"/>
  </si>
  <si>
    <t>충당금 현황 [그룹 및 은행]</t>
    <phoneticPr fontId="1" type="noConversion"/>
  </si>
  <si>
    <t>FY2021 1Q</t>
    <phoneticPr fontId="5" type="noConversion"/>
  </si>
  <si>
    <t>FY2021 1Q</t>
    <phoneticPr fontId="1" type="noConversion"/>
  </si>
  <si>
    <t>FY2021 1Q</t>
    <phoneticPr fontId="56" type="noConversion"/>
  </si>
  <si>
    <t>FY2021 1Q</t>
    <phoneticPr fontId="4" type="noConversion"/>
  </si>
  <si>
    <t>FY2021 1Q</t>
    <phoneticPr fontId="9" type="noConversion"/>
  </si>
  <si>
    <r>
      <t>(</t>
    </r>
    <r>
      <rPr>
        <b/>
        <sz val="8"/>
        <rFont val="돋움"/>
        <family val="3"/>
        <charset val="129"/>
      </rPr>
      <t>단위</t>
    </r>
    <r>
      <rPr>
        <b/>
        <sz val="8"/>
        <rFont val="Arial"/>
        <family val="2"/>
      </rPr>
      <t xml:space="preserve"> : %)</t>
    </r>
    <phoneticPr fontId="5" type="noConversion"/>
  </si>
  <si>
    <t>FY2021 2Q</t>
    <phoneticPr fontId="5" type="noConversion"/>
  </si>
  <si>
    <t>FY2021 2Q</t>
    <phoneticPr fontId="1" type="noConversion"/>
  </si>
  <si>
    <t>FY2021 2Q</t>
    <phoneticPr fontId="56" type="noConversion"/>
  </si>
  <si>
    <t>FY2021 2Q</t>
    <phoneticPr fontId="9" type="noConversion"/>
  </si>
  <si>
    <t>FY2021 2Q</t>
    <phoneticPr fontId="4"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</si>
  <si>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핵심기업</t>
    </r>
    <r>
      <rPr>
        <b/>
        <sz val="8"/>
        <color theme="1"/>
        <rFont val="Arial"/>
        <family val="2"/>
      </rPr>
      <t>:30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SME </t>
    </r>
    <r>
      <rPr>
        <b/>
        <sz val="8"/>
        <color theme="1"/>
        <rFont val="맑은고딕"/>
        <family val="3"/>
        <charset val="129"/>
      </rPr>
      <t>또는</t>
    </r>
    <r>
      <rPr>
        <b/>
        <sz val="8"/>
        <color theme="1"/>
        <rFont val="Arial"/>
        <family val="2"/>
      </rPr>
      <t xml:space="preserve"> </t>
    </r>
    <r>
      <rPr>
        <b/>
        <sz val="8"/>
        <color theme="1"/>
        <rFont val="맑은고딕"/>
        <family val="3"/>
        <charset val="129"/>
      </rPr>
      <t>개인사업자</t>
    </r>
    <phoneticPr fontId="56"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</si>
  <si>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소매기업Ⅱ</t>
    </r>
    <r>
      <rPr>
        <b/>
        <sz val="8"/>
        <color theme="1"/>
        <rFont val="Arial"/>
        <family val="2"/>
      </rPr>
      <t>:20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t>
    </r>
    <r>
      <rPr>
        <b/>
        <sz val="8"/>
        <color theme="1"/>
        <rFont val="맑은고딕"/>
        <family val="3"/>
        <charset val="129"/>
      </rPr>
      <t>개인사업자</t>
    </r>
    <phoneticPr fontId="56" type="noConversion"/>
  </si>
  <si>
    <t>FY2021 3Q</t>
    <phoneticPr fontId="5" type="noConversion"/>
  </si>
  <si>
    <t>보통주식수㈜</t>
    <phoneticPr fontId="5" type="noConversion"/>
  </si>
  <si>
    <t>FY2021 3Q</t>
    <phoneticPr fontId="1" type="noConversion"/>
  </si>
  <si>
    <t>FY2021 3Q</t>
    <phoneticPr fontId="56" type="noConversion"/>
  </si>
  <si>
    <t>FY2021 3Q</t>
    <phoneticPr fontId="9" type="noConversion"/>
  </si>
  <si>
    <t>FY2021 3Q</t>
    <phoneticPr fontId="4" type="noConversion"/>
  </si>
  <si>
    <t>FY2021 4Q</t>
    <phoneticPr fontId="56" type="noConversion"/>
  </si>
  <si>
    <t>FY2021</t>
    <phoneticPr fontId="56" type="noConversion"/>
  </si>
  <si>
    <t>FY2021 4Q</t>
    <phoneticPr fontId="9" type="noConversion"/>
  </si>
  <si>
    <t>FY2021 4Q</t>
    <phoneticPr fontId="5" type="noConversion"/>
  </si>
  <si>
    <t>FY2021</t>
    <phoneticPr fontId="5" type="noConversion"/>
  </si>
  <si>
    <t>FY2021 4Q</t>
    <phoneticPr fontId="4" type="noConversion"/>
  </si>
  <si>
    <t>FY2021</t>
    <phoneticPr fontId="4" type="noConversion"/>
  </si>
  <si>
    <t>FY2021 4Q</t>
    <phoneticPr fontId="1" type="noConversion"/>
  </si>
  <si>
    <t>FY2021</t>
    <phoneticPr fontId="1" type="noConversion"/>
  </si>
  <si>
    <t>FY2022 1Q</t>
    <phoneticPr fontId="5" type="noConversion"/>
  </si>
  <si>
    <t>FY2022 1Q</t>
    <phoneticPr fontId="1" type="noConversion"/>
  </si>
  <si>
    <t>FY2022 1Q</t>
    <phoneticPr fontId="56" type="noConversion"/>
  </si>
  <si>
    <t>FY2022 1Q</t>
    <phoneticPr fontId="9" type="noConversion"/>
  </si>
  <si>
    <t>FY2022 1Q</t>
    <phoneticPr fontId="4" type="noConversion"/>
  </si>
  <si>
    <t>FY2021 4Q</t>
    <phoneticPr fontId="9" type="noConversion"/>
  </si>
  <si>
    <t>-</t>
    <phoneticPr fontId="9" type="noConversion"/>
  </si>
  <si>
    <t>FY2022 2Q</t>
    <phoneticPr fontId="5" type="noConversion"/>
  </si>
  <si>
    <t>FY2022 2Q</t>
    <phoneticPr fontId="1" type="noConversion"/>
  </si>
  <si>
    <t>FY2022 2Q</t>
    <phoneticPr fontId="56" type="noConversion"/>
  </si>
  <si>
    <t>FY2022 2Q</t>
    <phoneticPr fontId="9" type="noConversion"/>
  </si>
  <si>
    <t>FY2022 2Q</t>
    <phoneticPr fontId="4" type="noConversion"/>
  </si>
  <si>
    <t>FY2022 1Q</t>
    <phoneticPr fontId="9" type="noConversion"/>
  </si>
  <si>
    <t>-</t>
    <phoneticPr fontId="56" type="noConversion"/>
  </si>
  <si>
    <t>-</t>
    <phoneticPr fontId="5" type="noConversion"/>
  </si>
  <si>
    <t>-</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</si>
</sst>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4">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Red]&quot;₩&quot;\-#,##0"/>
    <numFmt numFmtId="186" formatCode="0.000%"/>
    <numFmt numFmtId="187" formatCode="&quot;₩&quot;#,##0;[Red]&quot;₩&quot;&quot;₩&quot;\-#,##0"/>
    <numFmt numFmtId="188" formatCode="#,##0.0000_);[Red]\(#,##0.0000\)"/>
    <numFmt numFmtId="189" formatCode="#,##0.00_ ;[Red]\-#,##0.00\ "/>
    <numFmt numFmtId="190" formatCode="#,##0.00_ "/>
    <numFmt numFmtId="191" formatCode="0.00_ "/>
    <numFmt numFmtId="192" formatCode="0_);[Red]\(0\)"/>
    <numFmt numFmtId="193" formatCode="_-* #,##0.00_-;\-* #,##0.00_-;_-* &quot;-&quot;_-;_-@_-"/>
    <numFmt numFmtId="194" formatCode="#,##0_);[Red]\(#,##0\)"/>
    <numFmt numFmtId="195" formatCode="#,##0.00_);[Red]\(#,##0.00\)"/>
  </numFmts>
  <fonts count="179">
    <font>
      <sz val="11"/>
      <color theme="1"/>
      <name val="맑은 고딕"/>
      <family val="3"/>
      <charset val="129"/>
      <scheme val="minor"/>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0"/>
      <name val="바탕체"/>
      <family val="1"/>
      <charset val="129"/>
    </font>
    <font>
      <sz val="12"/>
      <name val="바탕체"/>
      <family val="1"/>
      <charset val="129"/>
    </font>
    <font>
      <sz val="11"/>
      <name val="돋?o"/>
      <family val="3"/>
      <charset val="129"/>
    </font>
    <font>
      <sz val="12"/>
      <name val="¹UAAA¼"/>
      <family val="1"/>
      <charset val="129"/>
    </font>
    <font>
      <sz val="12"/>
      <name val="ⓒoUAAA¨u"/>
      <family val="1"/>
      <charset val="129"/>
    </font>
    <font>
      <b/>
      <sz val="9"/>
      <name val="Arial"/>
      <family val="2"/>
    </font>
    <font>
      <sz val="8"/>
      <name val="Arial"/>
      <family val="2"/>
    </font>
    <font>
      <sz val="10"/>
      <name val="PragmaticaCTT"/>
      <family val="1"/>
    </font>
    <font>
      <sz val="1"/>
      <color indexed="8"/>
      <name val="Courier"/>
      <family val="3"/>
    </font>
    <font>
      <u/>
      <sz val="11"/>
      <color indexed="20"/>
      <name val="돋움"/>
      <family val="3"/>
      <charset val="129"/>
    </font>
    <font>
      <sz val="10"/>
      <name val="Times New Roman"/>
      <family val="1"/>
    </font>
    <font>
      <sz val="12"/>
      <name val="¨IoUAAA¡§u"/>
      <family val="1"/>
      <charset val="129"/>
    </font>
    <font>
      <b/>
      <sz val="11"/>
      <name val="Arial"/>
      <family val="2"/>
    </font>
    <font>
      <sz val="9"/>
      <name val="Arial"/>
      <family val="2"/>
    </font>
    <font>
      <u/>
      <sz val="7.5"/>
      <color indexed="36"/>
      <name val="Arial"/>
      <family val="2"/>
    </font>
    <font>
      <b/>
      <sz val="9"/>
      <color indexed="9"/>
      <name val="Arial"/>
      <family val="2"/>
    </font>
    <font>
      <sz val="11"/>
      <name val="Arial"/>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6"/>
      <color indexed="23"/>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sz val="11"/>
      <color theme="3" tint="-0.249977111117893"/>
      <name val="HY견고딕"/>
      <family val="1"/>
      <charset val="129"/>
    </font>
    <font>
      <b/>
      <sz val="8"/>
      <color theme="3"/>
      <name val="맑은 고딕"/>
      <family val="3"/>
      <charset val="129"/>
      <scheme val="minor"/>
    </font>
    <font>
      <sz val="8"/>
      <color indexed="23"/>
      <name val="하나 M"/>
      <family val="1"/>
      <charset val="129"/>
    </font>
    <font>
      <sz val="11"/>
      <color rgb="FFFF0000"/>
      <name val="Arial"/>
      <family val="2"/>
    </font>
    <font>
      <sz val="8"/>
      <color theme="1"/>
      <name val="맑은고딕"/>
      <family val="3"/>
      <charset val="129"/>
    </font>
    <font>
      <vertAlign val="superscript"/>
      <sz val="8"/>
      <color theme="1"/>
      <name val="맑은고딕"/>
      <family val="3"/>
      <charset val="129"/>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u/>
      <sz val="10"/>
      <name val="맑은 고딕"/>
      <family val="3"/>
      <charset val="129"/>
    </font>
    <font>
      <b/>
      <sz val="9"/>
      <color rgb="FFC00000"/>
      <name val="맑은 고딕"/>
      <family val="3"/>
      <charset val="129"/>
    </font>
    <font>
      <b/>
      <sz val="8"/>
      <color rgb="FFC00000"/>
      <name val="맑은 고딕"/>
      <family val="3"/>
      <charset val="129"/>
    </font>
    <font>
      <b/>
      <sz val="8"/>
      <color theme="3"/>
      <name val="맑은 고딕"/>
      <family val="3"/>
      <charset val="129"/>
    </font>
    <font>
      <b/>
      <u/>
      <sz val="1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1"/>
      <color theme="3" tint="-0.249977111117893"/>
      <name val="Arial"/>
      <family val="2"/>
    </font>
    <font>
      <sz val="12"/>
      <color theme="1"/>
      <name val="Arial"/>
      <family val="2"/>
    </font>
    <font>
      <sz val="15"/>
      <color theme="1"/>
      <name val="Arial"/>
      <family val="2"/>
    </font>
    <font>
      <sz val="8"/>
      <color theme="1"/>
      <name val="Arial"/>
      <family val="2"/>
    </font>
    <font>
      <b/>
      <sz val="8"/>
      <color rgb="FF002060"/>
      <name val="Arial"/>
      <family val="2"/>
    </font>
    <font>
      <b/>
      <u/>
      <sz val="6"/>
      <color theme="1" tint="0.34998626667073579"/>
      <name val="Arial"/>
      <family val="2"/>
    </font>
    <font>
      <b/>
      <sz val="6"/>
      <color indexed="21"/>
      <name val="Arial"/>
      <family val="2"/>
    </font>
    <font>
      <sz val="8"/>
      <color indexed="8"/>
      <name val="맑은 고딕"/>
      <family val="3"/>
      <charset val="129"/>
    </font>
    <font>
      <sz val="9"/>
      <color rgb="FFC00000"/>
      <name val="Arial"/>
      <family val="2"/>
    </font>
    <font>
      <b/>
      <sz val="10"/>
      <color indexed="21"/>
      <name val="Arial"/>
      <family val="2"/>
    </font>
    <font>
      <b/>
      <sz val="6"/>
      <color rgb="FFC00000"/>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b/>
      <sz val="8"/>
      <name val="맑은 고딕"/>
      <family val="3"/>
      <charset val="129"/>
    </font>
    <font>
      <b/>
      <sz val="8"/>
      <color rgb="FF000000"/>
      <name val="Arial"/>
      <family val="2"/>
    </font>
    <font>
      <b/>
      <sz val="8"/>
      <color rgb="FF000000"/>
      <name val="맑은 고딕"/>
      <family val="3"/>
      <charset val="129"/>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b/>
      <u/>
      <sz val="10"/>
      <color theme="1" tint="0.34998626667073579"/>
      <name val="Arial"/>
      <family val="2"/>
    </font>
    <font>
      <sz val="8"/>
      <color theme="1" tint="0.34998626667073579"/>
      <name val="Arial"/>
      <family val="2"/>
    </font>
    <font>
      <b/>
      <sz val="8"/>
      <color indexed="17"/>
      <name val="Arial"/>
      <family val="2"/>
    </font>
    <font>
      <vertAlign val="superscript"/>
      <sz val="8"/>
      <color theme="1"/>
      <name val="Arial"/>
      <family val="2"/>
    </font>
    <font>
      <vertAlign val="superscript"/>
      <sz val="8"/>
      <color indexed="8"/>
      <name val="Arial"/>
      <family val="2"/>
    </font>
    <font>
      <b/>
      <sz val="8"/>
      <color theme="1"/>
      <name val="맑은고딕"/>
      <family val="3"/>
      <charset val="129"/>
    </font>
    <font>
      <b/>
      <sz val="10"/>
      <color rgb="FFC00000"/>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b/>
      <sz val="9"/>
      <color indexed="8"/>
      <name val="Arial"/>
      <family val="2"/>
    </font>
    <font>
      <b/>
      <sz val="9"/>
      <color theme="5"/>
      <name val="Arial"/>
      <family val="2"/>
    </font>
    <font>
      <b/>
      <sz val="9"/>
      <color theme="5"/>
      <name val="맑은 고딕"/>
      <family val="3"/>
      <charset val="129"/>
    </font>
    <font>
      <sz val="11"/>
      <color rgb="FF1F497D"/>
      <name val="Arial"/>
      <family val="2"/>
    </font>
    <font>
      <sz val="8"/>
      <color indexed="49"/>
      <name val="Arial"/>
      <family val="2"/>
    </font>
    <font>
      <b/>
      <sz val="9"/>
      <color theme="0"/>
      <name val="Arial"/>
      <family val="2"/>
    </font>
    <font>
      <sz val="12"/>
      <color rgb="FF1F497D"/>
      <name val="Arial"/>
      <family val="2"/>
    </font>
    <font>
      <sz val="9"/>
      <color rgb="FF1F497D"/>
      <name val="Arial"/>
      <family val="2"/>
    </font>
    <font>
      <sz val="9"/>
      <color indexed="8"/>
      <name val="Arial"/>
      <family val="2"/>
    </font>
    <font>
      <b/>
      <sz val="9"/>
      <color rgb="FFC00000"/>
      <name val="맑은고딕"/>
      <family val="3"/>
      <charset val="129"/>
    </font>
    <font>
      <b/>
      <sz val="9"/>
      <color rgb="FFC00000"/>
      <name val="돋움"/>
      <family val="3"/>
      <charset val="129"/>
    </font>
    <font>
      <b/>
      <sz val="11"/>
      <color indexed="8"/>
      <name val="Arial"/>
      <family val="2"/>
    </font>
    <font>
      <sz val="9"/>
      <color rgb="FF000000"/>
      <name val="Arial"/>
      <family val="2"/>
    </font>
    <font>
      <b/>
      <u/>
      <sz val="8"/>
      <name val="맑은 고딕"/>
      <family val="3"/>
      <charset val="129"/>
    </font>
    <font>
      <b/>
      <u/>
      <sz val="8"/>
      <name val="Arial"/>
      <family val="2"/>
    </font>
    <font>
      <sz val="11"/>
      <color theme="1"/>
      <name val="맑은 고딕"/>
      <family val="3"/>
      <charset val="129"/>
      <scheme val="minor"/>
    </font>
    <font>
      <b/>
      <sz val="8"/>
      <color rgb="FF1F497D"/>
      <name val="맑은 고딕"/>
      <family val="3"/>
      <charset val="129"/>
    </font>
    <font>
      <b/>
      <sz val="11"/>
      <color rgb="FF1F497D"/>
      <name val="HY견고딕"/>
      <family val="1"/>
      <charset val="129"/>
    </font>
    <font>
      <b/>
      <sz val="8"/>
      <color theme="4" tint="-0.499984740745262"/>
      <name val="Arial"/>
      <family val="2"/>
    </font>
    <font>
      <b/>
      <sz val="11"/>
      <color theme="4" tint="-0.499984740745262"/>
      <name val="Arial"/>
      <family val="2"/>
    </font>
    <font>
      <b/>
      <sz val="11"/>
      <color theme="4" tint="-0.499984740745262"/>
      <name val="HY견고딕"/>
      <family val="1"/>
      <charset val="129"/>
    </font>
    <font>
      <sz val="8"/>
      <color indexed="8"/>
      <name val="돋움"/>
      <family val="3"/>
      <charset val="129"/>
    </font>
    <font>
      <sz val="8"/>
      <color rgb="FFFF0000"/>
      <name val="하나 M"/>
      <family val="1"/>
      <charset val="129"/>
    </font>
    <font>
      <vertAlign val="superscript"/>
      <sz val="8"/>
      <color indexed="8"/>
      <name val="맑은 고딕"/>
      <family val="3"/>
      <charset val="129"/>
    </font>
    <font>
      <vertAlign val="superscript"/>
      <sz val="9"/>
      <color indexed="8"/>
      <name val="Arial"/>
      <family val="2"/>
    </font>
    <font>
      <sz val="9"/>
      <color theme="0" tint="-4.9989318521683403E-2"/>
      <name val="Arial"/>
      <family val="2"/>
    </font>
    <font>
      <sz val="7"/>
      <color theme="0" tint="-4.9989318521683403E-2"/>
      <name val="Arial"/>
      <family val="2"/>
    </font>
    <font>
      <b/>
      <u/>
      <sz val="8"/>
      <color theme="3"/>
      <name val="Arial"/>
      <family val="2"/>
    </font>
    <font>
      <b/>
      <u/>
      <sz val="8"/>
      <color theme="3"/>
      <name val="맑은 고딕"/>
      <family val="3"/>
      <charset val="129"/>
    </font>
    <font>
      <b/>
      <sz val="8"/>
      <color theme="1"/>
      <name val="맑은 고딕"/>
      <family val="3"/>
      <charset val="129"/>
    </font>
    <font>
      <sz val="8"/>
      <color theme="1"/>
      <name val="하나 M"/>
      <family val="1"/>
      <charset val="129"/>
    </font>
    <font>
      <sz val="8"/>
      <name val="하나 M"/>
      <family val="1"/>
      <charset val="129"/>
    </font>
    <font>
      <b/>
      <sz val="8"/>
      <name val="돋움"/>
      <family val="3"/>
      <charset val="129"/>
    </font>
    <font>
      <b/>
      <sz val="8"/>
      <color indexed="8"/>
      <name val="돋움"/>
      <family val="3"/>
      <charset val="129"/>
    </font>
    <font>
      <sz val="8"/>
      <color rgb="FF0070C0"/>
      <name val="Arial"/>
      <family val="2"/>
    </font>
    <font>
      <b/>
      <sz val="8"/>
      <color theme="5"/>
      <name val="하나 M"/>
      <family val="1"/>
      <charset val="129"/>
    </font>
    <font>
      <u/>
      <sz val="11"/>
      <color theme="11"/>
      <name val="맑은 고딕"/>
      <family val="3"/>
      <charset val="129"/>
      <scheme val="minor"/>
    </font>
  </fonts>
  <fills count="7">
    <fill>
      <patternFill patternType="none"/>
    </fill>
    <fill>
      <patternFill patternType="gray125"/>
    </fill>
    <fill>
      <patternFill patternType="solid">
        <fgColor indexed="2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46">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top style="thin">
        <color indexed="64"/>
      </top>
      <bottom style="double">
        <color indexed="64"/>
      </bottom>
      <diagonal/>
    </border>
    <border>
      <left/>
      <right/>
      <top/>
      <bottom style="hair">
        <color indexed="64"/>
      </bottom>
      <diagonal/>
    </border>
    <border>
      <left/>
      <right/>
      <top style="thin">
        <color auto="1"/>
      </top>
      <bottom/>
      <diagonal/>
    </border>
    <border>
      <left/>
      <right/>
      <top style="thin">
        <color auto="1"/>
      </top>
      <bottom style="thin">
        <color auto="1"/>
      </bottom>
      <diagonal/>
    </border>
    <border>
      <left/>
      <right/>
      <top style="hair">
        <color auto="1"/>
      </top>
      <bottom/>
      <diagonal/>
    </border>
    <border>
      <left/>
      <right/>
      <top style="double">
        <color indexed="64"/>
      </top>
      <bottom/>
      <diagonal/>
    </border>
    <border>
      <left/>
      <right/>
      <top style="thin">
        <color indexed="64"/>
      </top>
      <bottom style="double">
        <color indexed="64"/>
      </bottom>
      <diagonal/>
    </border>
    <border>
      <left/>
      <right/>
      <top style="thin">
        <color indexed="64"/>
      </top>
      <bottom style="thin">
        <color indexed="64"/>
      </bottom>
      <diagonal/>
    </border>
    <border>
      <left/>
      <right/>
      <top style="thin">
        <color indexed="64"/>
      </top>
      <bottom/>
      <diagonal/>
    </border>
    <border>
      <left/>
      <right/>
      <top style="double">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hair">
        <color auto="1"/>
      </left>
      <right style="hair">
        <color auto="1"/>
      </right>
      <top/>
      <bottom/>
      <diagonal/>
    </border>
    <border>
      <left style="hair">
        <color indexed="64"/>
      </left>
      <right style="hair">
        <color indexed="64"/>
      </right>
      <top/>
      <bottom style="thin">
        <color indexed="64"/>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
      <left/>
      <right style="hair">
        <color indexed="64"/>
      </right>
      <top/>
      <bottom style="thin">
        <color auto="1"/>
      </bottom>
      <diagonal/>
    </border>
    <border>
      <left style="hair">
        <color auto="1"/>
      </left>
      <right/>
      <top/>
      <bottom/>
      <diagonal/>
    </border>
    <border>
      <left style="hair">
        <color indexed="64"/>
      </left>
      <right/>
      <top style="thin">
        <color auto="1"/>
      </top>
      <bottom style="thin">
        <color auto="1"/>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diagonal/>
    </border>
    <border>
      <left/>
      <right style="hair">
        <color indexed="64"/>
      </right>
      <top style="thin">
        <color indexed="64"/>
      </top>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style="hair">
        <color auto="1"/>
      </left>
      <right style="hair">
        <color auto="1"/>
      </right>
      <top style="thin">
        <color auto="1"/>
      </top>
      <bottom/>
      <diagonal/>
    </border>
    <border>
      <left style="hair">
        <color indexed="64"/>
      </left>
      <right/>
      <top style="thin">
        <color auto="1"/>
      </top>
      <bottom style="thin">
        <color auto="1"/>
      </bottom>
      <diagonal/>
    </border>
    <border>
      <left/>
      <right style="hair">
        <color indexed="64"/>
      </right>
      <top style="thin">
        <color auto="1"/>
      </top>
      <bottom style="thin">
        <color auto="1"/>
      </bottom>
      <diagonal/>
    </border>
    <border>
      <left style="hair">
        <color indexed="64"/>
      </left>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38">
    <xf numFmtId="0" fontId="0" fillId="0" borderId="0"/>
    <xf numFmtId="0" fontId="18" fillId="0" borderId="0"/>
    <xf numFmtId="0" fontId="2" fillId="0" borderId="0"/>
    <xf numFmtId="0" fontId="20" fillId="0" borderId="0"/>
    <xf numFmtId="0" fontId="29" fillId="0" borderId="0" applyFont="0" applyFill="0" applyBorder="0" applyAlignment="0" applyProtection="0"/>
    <xf numFmtId="0" fontId="29"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1" fillId="0" borderId="0" applyFont="0" applyFill="0" applyBorder="0" applyAlignment="0" applyProtection="0"/>
    <xf numFmtId="0" fontId="21" fillId="0" borderId="0" applyFont="0" applyFill="0" applyBorder="0" applyAlignment="0" applyProtection="0"/>
    <xf numFmtId="0" fontId="22" fillId="0" borderId="0"/>
    <xf numFmtId="0" fontId="29" fillId="0" borderId="0">
      <alignment vertical="center"/>
    </xf>
    <xf numFmtId="0" fontId="21" fillId="0" borderId="0">
      <alignment vertical="center"/>
    </xf>
    <xf numFmtId="4" fontId="26" fillId="0" borderId="0">
      <protection locked="0"/>
    </xf>
    <xf numFmtId="187" fontId="11" fillId="0" borderId="0">
      <protection locked="0"/>
    </xf>
    <xf numFmtId="185" fontId="10" fillId="0" borderId="0" applyFont="0" applyFill="0" applyBorder="0" applyAlignment="0" applyProtection="0"/>
    <xf numFmtId="0" fontId="19" fillId="0" borderId="0"/>
    <xf numFmtId="0" fontId="32" fillId="0" borderId="0" applyNumberFormat="0" applyFill="0" applyBorder="0" applyAlignment="0" applyProtection="0">
      <alignment vertical="top"/>
      <protection locked="0"/>
    </xf>
    <xf numFmtId="0" fontId="28" fillId="0" borderId="0" applyFont="0" applyFill="0" applyBorder="0" applyAlignment="0" applyProtection="0">
      <alignment horizontal="centerContinuous"/>
    </xf>
    <xf numFmtId="0" fontId="28" fillId="0" borderId="0" applyFont="0" applyFill="0" applyBorder="0" applyAlignment="0" applyProtection="0">
      <alignment horizontal="centerContinuous"/>
    </xf>
    <xf numFmtId="0" fontId="25" fillId="0" borderId="0"/>
    <xf numFmtId="0" fontId="27" fillId="0" borderId="0" applyNumberFormat="0" applyFill="0" applyBorder="0" applyAlignment="0" applyProtection="0">
      <alignment vertical="top"/>
      <protection locked="0"/>
    </xf>
    <xf numFmtId="9" fontId="12" fillId="0" borderId="0" applyFont="0" applyFill="0" applyBorder="0" applyAlignment="0" applyProtection="0">
      <alignment vertical="center"/>
    </xf>
    <xf numFmtId="0" fontId="6" fillId="0" borderId="0" applyFont="0" applyFill="0" applyBorder="0" applyAlignment="0" applyProtection="0"/>
    <xf numFmtId="41" fontId="12" fillId="0" borderId="0" applyFont="0" applyFill="0" applyBorder="0" applyAlignment="0" applyProtection="0">
      <alignment vertical="center"/>
    </xf>
    <xf numFmtId="0" fontId="2" fillId="0" borderId="0" applyFont="0" applyFill="0" applyBorder="0" applyAlignment="0" applyProtection="0"/>
    <xf numFmtId="0" fontId="19" fillId="0" borderId="0" applyFont="0" applyFill="0" applyBorder="0" applyAlignment="0" applyProtection="0"/>
    <xf numFmtId="0" fontId="7" fillId="0" borderId="0" applyNumberFormat="0" applyFill="0" applyBorder="0" applyAlignment="0" applyProtection="0">
      <alignment vertical="top"/>
      <protection locked="0"/>
    </xf>
    <xf numFmtId="0" fontId="178" fillId="0" borderId="0" applyNumberFormat="0" applyFill="0" applyBorder="0" applyAlignment="0" applyProtection="0"/>
    <xf numFmtId="43" fontId="157" fillId="0" borderId="0" applyFont="0" applyFill="0" applyBorder="0" applyAlignment="0" applyProtection="0">
      <alignment vertical="center"/>
    </xf>
    <xf numFmtId="44" fontId="157" fillId="0" borderId="0" applyFont="0" applyFill="0" applyBorder="0" applyAlignment="0" applyProtection="0">
      <alignment vertical="center"/>
    </xf>
    <xf numFmtId="42" fontId="157" fillId="0" borderId="0" applyFont="0" applyFill="0" applyBorder="0" applyAlignment="0" applyProtection="0">
      <alignment vertical="center"/>
    </xf>
  </cellStyleXfs>
  <cellXfs count="1797">
    <xf numFmtId="0" fontId="0" fillId="0" borderId="0" xfId="0" applyAlignment="1">
      <alignment vertical="center"/>
    </xf>
    <xf numFmtId="0" fontId="13" fillId="0" borderId="0" xfId="0" applyFont="1" applyAlignment="1">
      <alignment vertical="center"/>
    </xf>
    <xf numFmtId="0" fontId="14" fillId="0" borderId="0" xfId="0" applyFont="1" applyAlignment="1">
      <alignment vertical="center"/>
    </xf>
    <xf numFmtId="0" fontId="15" fillId="0" borderId="0" xfId="0" applyFont="1" applyAlignment="1">
      <alignment horizontal="left" vertical="center"/>
    </xf>
    <xf numFmtId="0" fontId="13" fillId="0" borderId="0" xfId="0" applyFont="1" applyFill="1" applyAlignment="1">
      <alignment vertical="center"/>
    </xf>
    <xf numFmtId="176" fontId="14" fillId="0" borderId="0" xfId="0" applyNumberFormat="1" applyFont="1" applyAlignment="1">
      <alignment horizontal="right" vertical="center"/>
    </xf>
    <xf numFmtId="0" fontId="16" fillId="2" borderId="0" xfId="0" applyFont="1" applyFill="1" applyAlignment="1">
      <alignment vertical="center"/>
    </xf>
    <xf numFmtId="0" fontId="0" fillId="0" borderId="0" xfId="0" applyFill="1" applyAlignment="1" applyProtection="1">
      <alignment vertical="center"/>
    </xf>
    <xf numFmtId="0" fontId="16" fillId="0" borderId="0" xfId="0" applyFont="1" applyFill="1" applyAlignment="1" applyProtection="1">
      <alignment vertical="center"/>
    </xf>
    <xf numFmtId="0" fontId="15" fillId="0" borderId="0" xfId="0" applyFont="1" applyFill="1" applyAlignment="1" applyProtection="1">
      <alignment horizontal="left" vertical="center"/>
    </xf>
    <xf numFmtId="176" fontId="14" fillId="0" borderId="0" xfId="0" applyNumberFormat="1" applyFont="1" applyFill="1" applyAlignment="1">
      <alignment horizontal="right" vertical="center"/>
    </xf>
    <xf numFmtId="0" fontId="14" fillId="0" borderId="0" xfId="0" applyFont="1" applyFill="1" applyAlignment="1">
      <alignment vertical="center"/>
    </xf>
    <xf numFmtId="0" fontId="35" fillId="0" borderId="0" xfId="0" applyFont="1" applyAlignment="1">
      <alignment horizontal="left" vertical="center"/>
    </xf>
    <xf numFmtId="0" fontId="36" fillId="0" borderId="0" xfId="0" applyFont="1" applyFill="1" applyBorder="1" applyAlignment="1">
      <alignment vertical="center"/>
    </xf>
    <xf numFmtId="0" fontId="37" fillId="0" borderId="0" xfId="0" applyFont="1" applyFill="1" applyBorder="1" applyAlignment="1">
      <alignment vertical="center"/>
    </xf>
    <xf numFmtId="0" fontId="37" fillId="0" borderId="0" xfId="0" applyFont="1" applyAlignment="1">
      <alignment vertical="center"/>
    </xf>
    <xf numFmtId="0" fontId="40" fillId="0" borderId="0" xfId="0" applyFont="1" applyAlignment="1">
      <alignment vertical="center"/>
    </xf>
    <xf numFmtId="0" fontId="24" fillId="0" borderId="0" xfId="0" applyFont="1" applyFill="1" applyBorder="1" applyAlignment="1">
      <alignment vertical="center"/>
    </xf>
    <xf numFmtId="0" fontId="24" fillId="0" borderId="0" xfId="0" applyFont="1" applyFill="1" applyBorder="1" applyAlignment="1">
      <alignment horizontal="center" vertical="center"/>
    </xf>
    <xf numFmtId="0" fontId="37" fillId="0" borderId="0" xfId="0" applyFont="1" applyFill="1" applyAlignment="1">
      <alignment vertical="center"/>
    </xf>
    <xf numFmtId="176" fontId="36" fillId="0" borderId="0" xfId="0" applyNumberFormat="1" applyFont="1" applyFill="1" applyBorder="1" applyAlignment="1">
      <alignment horizontal="right" vertical="center" indent="1"/>
    </xf>
    <xf numFmtId="177" fontId="36" fillId="0" borderId="0" xfId="0" applyNumberFormat="1" applyFont="1" applyFill="1" applyBorder="1" applyAlignment="1">
      <alignment horizontal="right" vertical="center"/>
    </xf>
    <xf numFmtId="176" fontId="36" fillId="0" borderId="0" xfId="0" applyNumberFormat="1" applyFont="1" applyFill="1" applyBorder="1" applyAlignment="1">
      <alignment vertical="center"/>
    </xf>
    <xf numFmtId="176" fontId="37" fillId="0" borderId="0" xfId="0" applyNumberFormat="1" applyFont="1" applyFill="1" applyAlignment="1">
      <alignment horizontal="right" vertical="center"/>
    </xf>
    <xf numFmtId="0" fontId="39" fillId="0" borderId="0" xfId="0" applyFont="1" applyFill="1" applyBorder="1" applyAlignment="1">
      <alignment horizontal="center" vertical="center"/>
    </xf>
    <xf numFmtId="179" fontId="39" fillId="0" borderId="0" xfId="0" applyNumberFormat="1" applyFont="1" applyBorder="1" applyAlignment="1">
      <alignment vertical="top"/>
    </xf>
    <xf numFmtId="182" fontId="39" fillId="0" borderId="0" xfId="30" applyNumberFormat="1" applyFont="1" applyFill="1" applyBorder="1" applyAlignment="1">
      <alignment vertical="center"/>
    </xf>
    <xf numFmtId="179" fontId="39" fillId="0" borderId="0" xfId="0" applyNumberFormat="1" applyFont="1" applyFill="1" applyBorder="1" applyAlignment="1">
      <alignment vertical="top"/>
    </xf>
    <xf numFmtId="0" fontId="24" fillId="0" borderId="0" xfId="0" applyFont="1" applyFill="1" applyBorder="1"/>
    <xf numFmtId="177" fontId="51" fillId="0" borderId="0" xfId="28" applyNumberFormat="1" applyFont="1" applyFill="1" applyBorder="1" applyAlignment="1">
      <alignment horizontal="right" vertical="center"/>
    </xf>
    <xf numFmtId="0" fontId="53" fillId="0" borderId="0" xfId="0" applyFont="1" applyFill="1" applyBorder="1" applyAlignment="1">
      <alignment vertical="center"/>
    </xf>
    <xf numFmtId="0" fontId="24" fillId="0" borderId="0" xfId="0" applyFont="1" applyFill="1" applyAlignment="1">
      <alignment vertical="center"/>
    </xf>
    <xf numFmtId="176" fontId="24" fillId="0" borderId="0" xfId="0" applyNumberFormat="1" applyFont="1" applyFill="1" applyAlignment="1">
      <alignment horizontal="right" vertical="center" indent="1"/>
    </xf>
    <xf numFmtId="0" fontId="50" fillId="0" borderId="0" xfId="0" applyFont="1" applyFill="1" applyBorder="1" applyAlignment="1">
      <alignment vertical="center"/>
    </xf>
    <xf numFmtId="176" fontId="24" fillId="0" borderId="0" xfId="30" applyNumberFormat="1" applyFont="1" applyFill="1" applyBorder="1" applyAlignment="1">
      <alignment horizontal="right" vertical="center"/>
    </xf>
    <xf numFmtId="176" fontId="40" fillId="0" borderId="0" xfId="0" applyNumberFormat="1" applyFont="1" applyFill="1" applyAlignment="1">
      <alignment horizontal="right" vertical="center"/>
    </xf>
    <xf numFmtId="0" fontId="39" fillId="0" borderId="0" xfId="0" applyFont="1" applyFill="1" applyAlignment="1">
      <alignment horizontal="right" vertical="center" indent="1"/>
    </xf>
    <xf numFmtId="176" fontId="39" fillId="0" borderId="0" xfId="0" applyNumberFormat="1" applyFont="1" applyFill="1" applyAlignment="1">
      <alignment horizontal="right" vertical="center" indent="1"/>
    </xf>
    <xf numFmtId="176" fontId="43" fillId="0" borderId="0" xfId="0" applyNumberFormat="1" applyFont="1" applyFill="1" applyAlignment="1">
      <alignment horizontal="right" vertical="center" indent="1"/>
    </xf>
    <xf numFmtId="176" fontId="24" fillId="0" borderId="0" xfId="30" applyNumberFormat="1" applyFont="1" applyFill="1" applyBorder="1" applyAlignment="1" applyProtection="1">
      <alignment vertical="center"/>
    </xf>
    <xf numFmtId="0" fontId="42" fillId="0" borderId="0" xfId="0" applyFont="1" applyFill="1" applyAlignment="1">
      <alignment vertical="center"/>
    </xf>
    <xf numFmtId="0" fontId="36" fillId="0" borderId="0" xfId="0" applyFont="1" applyFill="1" applyBorder="1" applyAlignment="1">
      <alignment vertical="center"/>
    </xf>
    <xf numFmtId="38" fontId="51" fillId="0" borderId="0" xfId="0" applyNumberFormat="1" applyFont="1" applyFill="1" applyBorder="1" applyAlignment="1">
      <alignment horizontal="left" vertical="center" indent="1"/>
    </xf>
    <xf numFmtId="179" fontId="24" fillId="0" borderId="0" xfId="0" applyNumberFormat="1" applyFont="1" applyFill="1" applyBorder="1" applyAlignment="1">
      <alignment horizontal="right" vertical="center"/>
    </xf>
    <xf numFmtId="0" fontId="17" fillId="0" borderId="0" xfId="0" applyFont="1" applyFill="1" applyAlignment="1" applyProtection="1">
      <alignment vertical="center"/>
    </xf>
    <xf numFmtId="177" fontId="36" fillId="0" borderId="0" xfId="0" quotePrefix="1" applyNumberFormat="1" applyFont="1" applyFill="1" applyBorder="1" applyAlignment="1">
      <alignment horizontal="right" vertical="center"/>
    </xf>
    <xf numFmtId="0" fontId="16" fillId="0" borderId="0" xfId="0" applyFont="1" applyFill="1" applyAlignment="1">
      <alignment vertical="center"/>
    </xf>
    <xf numFmtId="179" fontId="37" fillId="0" borderId="0" xfId="0" applyNumberFormat="1" applyFont="1" applyFill="1" applyAlignment="1">
      <alignment vertical="center"/>
    </xf>
    <xf numFmtId="0" fontId="55" fillId="0" borderId="0" xfId="0" applyFont="1" applyFill="1" applyBorder="1" applyAlignment="1">
      <alignment vertical="center"/>
    </xf>
    <xf numFmtId="10" fontId="36" fillId="0" borderId="0" xfId="28" applyNumberFormat="1" applyFont="1" applyFill="1" applyBorder="1" applyAlignment="1">
      <alignment vertical="center"/>
    </xf>
    <xf numFmtId="0" fontId="14" fillId="0" borderId="0" xfId="0" applyFont="1" applyAlignment="1">
      <alignment horizontal="center" vertical="center"/>
    </xf>
    <xf numFmtId="0" fontId="50" fillId="0" borderId="0" xfId="0" applyFont="1" applyFill="1" applyBorder="1" applyAlignment="1">
      <alignment horizontal="center" vertical="center"/>
    </xf>
    <xf numFmtId="0" fontId="24" fillId="0" borderId="0" xfId="0" applyFont="1" applyAlignment="1">
      <alignment horizontal="center" vertical="center"/>
    </xf>
    <xf numFmtId="0" fontId="39" fillId="0" borderId="0" xfId="0" applyFont="1" applyAlignment="1">
      <alignment horizontal="center" vertical="center"/>
    </xf>
    <xf numFmtId="0" fontId="41" fillId="0" borderId="0" xfId="0" applyFont="1" applyFill="1" applyBorder="1" applyAlignment="1">
      <alignment horizontal="center" vertical="center"/>
    </xf>
    <xf numFmtId="0" fontId="39" fillId="0" borderId="0" xfId="0" applyFont="1" applyFill="1" applyBorder="1" applyAlignment="1" applyProtection="1">
      <alignment horizontal="center" vertical="center"/>
    </xf>
    <xf numFmtId="0" fontId="39" fillId="0" borderId="0" xfId="33" applyFont="1" applyFill="1" applyBorder="1" applyAlignment="1" applyProtection="1">
      <alignment horizontal="center" vertical="center"/>
    </xf>
    <xf numFmtId="0" fontId="42" fillId="0" borderId="0" xfId="0" applyFont="1" applyFill="1" applyBorder="1" applyAlignment="1">
      <alignment horizontal="center" vertical="center"/>
    </xf>
    <xf numFmtId="0" fontId="42" fillId="0" borderId="0" xfId="0" applyFont="1" applyAlignment="1">
      <alignment vertical="center"/>
    </xf>
    <xf numFmtId="0" fontId="41" fillId="0" borderId="0" xfId="0" applyFont="1" applyFill="1" applyBorder="1"/>
    <xf numFmtId="0" fontId="15" fillId="0" borderId="0" xfId="0" applyFont="1" applyFill="1" applyAlignment="1">
      <alignment horizontal="left" vertical="center"/>
    </xf>
    <xf numFmtId="176" fontId="39" fillId="0" borderId="0" xfId="0" applyNumberFormat="1" applyFont="1" applyFill="1" applyAlignment="1">
      <alignment horizontal="right" vertical="center"/>
    </xf>
    <xf numFmtId="179" fontId="55" fillId="0" borderId="0" xfId="0" applyNumberFormat="1" applyFont="1" applyFill="1" applyBorder="1" applyAlignment="1">
      <alignment vertical="center"/>
    </xf>
    <xf numFmtId="179" fontId="55" fillId="0" borderId="0" xfId="0" applyNumberFormat="1" applyFont="1" applyFill="1" applyBorder="1" applyAlignment="1">
      <alignment horizontal="right" vertical="center"/>
    </xf>
    <xf numFmtId="0" fontId="58" fillId="0" borderId="0" xfId="0" applyFont="1" applyFill="1" applyAlignment="1">
      <alignment vertical="center"/>
    </xf>
    <xf numFmtId="0" fontId="59" fillId="0" borderId="0" xfId="0" applyFont="1" applyFill="1" applyAlignment="1">
      <alignment horizontal="left" vertical="center"/>
    </xf>
    <xf numFmtId="0" fontId="60" fillId="0" borderId="0" xfId="0" applyFont="1" applyAlignment="1">
      <alignment vertical="center"/>
    </xf>
    <xf numFmtId="0" fontId="60" fillId="0" borderId="0" xfId="0" applyFont="1" applyFill="1" applyAlignment="1">
      <alignment vertical="center"/>
    </xf>
    <xf numFmtId="0" fontId="60" fillId="0" borderId="0" xfId="0" applyFont="1" applyFill="1" applyBorder="1" applyAlignment="1">
      <alignment vertical="center"/>
    </xf>
    <xf numFmtId="0" fontId="61" fillId="0" borderId="0" xfId="0" applyFont="1" applyAlignment="1">
      <alignment vertical="center"/>
    </xf>
    <xf numFmtId="176" fontId="61" fillId="0" borderId="0" xfId="0" applyNumberFormat="1" applyFont="1" applyAlignment="1">
      <alignment horizontal="right" vertical="center"/>
    </xf>
    <xf numFmtId="0" fontId="61" fillId="0" borderId="0" xfId="0" applyFont="1" applyFill="1" applyAlignment="1">
      <alignment vertical="center"/>
    </xf>
    <xf numFmtId="176" fontId="61" fillId="0" borderId="0" xfId="0" applyNumberFormat="1" applyFont="1" applyFill="1" applyAlignment="1">
      <alignment horizontal="right" vertical="center"/>
    </xf>
    <xf numFmtId="0" fontId="59" fillId="0" borderId="0" xfId="0" applyFont="1" applyAlignment="1">
      <alignment horizontal="left" vertical="center"/>
    </xf>
    <xf numFmtId="0" fontId="58" fillId="2" borderId="0" xfId="0" applyFont="1" applyFill="1" applyAlignment="1">
      <alignment vertical="center"/>
    </xf>
    <xf numFmtId="179" fontId="24" fillId="0" borderId="0" xfId="28" applyNumberFormat="1" applyFont="1" applyFill="1" applyBorder="1" applyAlignment="1">
      <alignment horizontal="center" vertical="center"/>
    </xf>
    <xf numFmtId="10" fontId="24" fillId="0" borderId="0" xfId="0" applyNumberFormat="1" applyFont="1" applyFill="1" applyBorder="1" applyAlignment="1">
      <alignment horizontal="right" vertical="center"/>
    </xf>
    <xf numFmtId="176" fontId="54" fillId="0" borderId="0" xfId="0" applyNumberFormat="1" applyFont="1" applyFill="1" applyBorder="1" applyAlignment="1">
      <alignment horizontal="center" vertical="center"/>
    </xf>
    <xf numFmtId="0" fontId="44" fillId="0" borderId="0" xfId="33" applyFont="1" applyFill="1" applyAlignment="1" applyProtection="1">
      <alignment horizontal="left" vertical="center"/>
    </xf>
    <xf numFmtId="0" fontId="46" fillId="0" borderId="0" xfId="0" applyFont="1" applyFill="1" applyAlignment="1" applyProtection="1">
      <alignment vertical="center"/>
    </xf>
    <xf numFmtId="0" fontId="48" fillId="0" borderId="0" xfId="0" applyFont="1" applyFill="1" applyAlignment="1" applyProtection="1">
      <alignment vertical="center"/>
    </xf>
    <xf numFmtId="0" fontId="45" fillId="0" borderId="0" xfId="33" applyFont="1" applyFill="1" applyAlignment="1" applyProtection="1">
      <alignment horizontal="left" vertical="center"/>
    </xf>
    <xf numFmtId="0" fontId="44" fillId="0" borderId="0" xfId="0" applyFont="1" applyFill="1" applyAlignment="1" applyProtection="1">
      <alignment horizontal="left" vertical="center"/>
    </xf>
    <xf numFmtId="0" fontId="15" fillId="0" borderId="0" xfId="33" applyFont="1" applyFill="1" applyAlignment="1" applyProtection="1">
      <alignment horizontal="left" vertical="center"/>
    </xf>
    <xf numFmtId="0" fontId="47" fillId="0" borderId="0" xfId="33" applyFont="1" applyFill="1" applyAlignment="1" applyProtection="1">
      <alignment horizontal="left" vertical="center"/>
    </xf>
    <xf numFmtId="0" fontId="47" fillId="0" borderId="0" xfId="0" applyFont="1" applyFill="1" applyAlignment="1" applyProtection="1">
      <alignment vertical="center"/>
    </xf>
    <xf numFmtId="0" fontId="13" fillId="0" borderId="0" xfId="0" applyFont="1" applyAlignment="1">
      <alignment vertical="center"/>
    </xf>
    <xf numFmtId="0" fontId="14" fillId="0" borderId="0" xfId="0" applyFont="1" applyAlignment="1">
      <alignment vertical="center"/>
    </xf>
    <xf numFmtId="0" fontId="15" fillId="0" borderId="0" xfId="0" applyFont="1" applyAlignment="1">
      <alignment horizontal="left" vertical="center"/>
    </xf>
    <xf numFmtId="0" fontId="13" fillId="0" borderId="0" xfId="0" applyFont="1" applyFill="1" applyAlignment="1">
      <alignment vertical="center"/>
    </xf>
    <xf numFmtId="176" fontId="14" fillId="0" borderId="0" xfId="0" applyNumberFormat="1" applyFont="1" applyAlignment="1">
      <alignment horizontal="right" vertical="center"/>
    </xf>
    <xf numFmtId="0" fontId="16" fillId="2" borderId="0" xfId="0" applyFont="1" applyFill="1" applyAlignment="1">
      <alignment vertical="center"/>
    </xf>
    <xf numFmtId="0" fontId="37" fillId="0" borderId="0" xfId="0" applyFont="1" applyAlignment="1">
      <alignment vertical="center"/>
    </xf>
    <xf numFmtId="0" fontId="41" fillId="0" borderId="0" xfId="0" applyFont="1" applyFill="1" applyBorder="1" applyAlignment="1">
      <alignment vertical="center"/>
    </xf>
    <xf numFmtId="0" fontId="37" fillId="0" borderId="0" xfId="0" applyFont="1" applyFill="1" applyAlignment="1">
      <alignment vertical="center"/>
    </xf>
    <xf numFmtId="176" fontId="36" fillId="0" borderId="0" xfId="0" applyNumberFormat="1" applyFont="1" applyFill="1" applyBorder="1" applyAlignment="1">
      <alignment vertical="center"/>
    </xf>
    <xf numFmtId="179" fontId="24" fillId="0" borderId="0" xfId="0" applyNumberFormat="1" applyFont="1" applyFill="1" applyBorder="1" applyAlignment="1">
      <alignment vertical="center"/>
    </xf>
    <xf numFmtId="179" fontId="39" fillId="0" borderId="0" xfId="0" applyNumberFormat="1" applyFont="1" applyBorder="1" applyAlignment="1">
      <alignment vertical="top"/>
    </xf>
    <xf numFmtId="179" fontId="39" fillId="0" borderId="0" xfId="0" applyNumberFormat="1" applyFont="1" applyFill="1" applyBorder="1" applyAlignment="1">
      <alignment vertical="top"/>
    </xf>
    <xf numFmtId="0" fontId="24" fillId="0" borderId="0" xfId="0" applyFont="1" applyFill="1" applyAlignment="1">
      <alignment vertical="center"/>
    </xf>
    <xf numFmtId="176" fontId="24" fillId="0" borderId="0" xfId="0" applyNumberFormat="1" applyFont="1" applyFill="1" applyAlignment="1">
      <alignment horizontal="right" vertical="center" indent="1"/>
    </xf>
    <xf numFmtId="0" fontId="42" fillId="0" borderId="0" xfId="0" applyFont="1" applyFill="1" applyAlignment="1">
      <alignment vertical="center"/>
    </xf>
    <xf numFmtId="0" fontId="16" fillId="0" borderId="0" xfId="0" applyFont="1" applyFill="1" applyAlignment="1">
      <alignment vertical="center"/>
    </xf>
    <xf numFmtId="0" fontId="37" fillId="0" borderId="0" xfId="0" applyFont="1" applyFill="1" applyBorder="1" applyAlignment="1">
      <alignment horizontal="center" vertical="center"/>
    </xf>
    <xf numFmtId="0" fontId="37" fillId="0" borderId="0" xfId="0" applyFont="1" applyFill="1" applyAlignment="1">
      <alignment horizontal="center" vertical="center"/>
    </xf>
    <xf numFmtId="0" fontId="14" fillId="0" borderId="0" xfId="0" applyFont="1" applyAlignment="1">
      <alignment horizontal="center" vertical="center"/>
    </xf>
    <xf numFmtId="0" fontId="51" fillId="0" borderId="0" xfId="0" applyFont="1" applyFill="1" applyBorder="1" applyAlignment="1">
      <alignment horizontal="center" vertical="center"/>
    </xf>
    <xf numFmtId="0" fontId="39" fillId="0" borderId="0" xfId="0" applyFont="1" applyAlignment="1">
      <alignment horizontal="center" vertical="center"/>
    </xf>
    <xf numFmtId="0" fontId="60" fillId="0" borderId="0" xfId="0" applyFont="1" applyAlignment="1">
      <alignment vertical="center"/>
    </xf>
    <xf numFmtId="0" fontId="62" fillId="3" borderId="0" xfId="0" applyFont="1" applyFill="1" applyAlignment="1" applyProtection="1">
      <alignment vertical="center"/>
    </xf>
    <xf numFmtId="0" fontId="63" fillId="3" borderId="0" xfId="33" applyFont="1" applyFill="1" applyAlignment="1" applyProtection="1">
      <alignment horizontal="left" vertical="center"/>
    </xf>
    <xf numFmtId="0" fontId="57" fillId="0" borderId="0" xfId="0" applyFont="1" applyFill="1" applyAlignment="1">
      <alignment vertical="center"/>
    </xf>
    <xf numFmtId="0" fontId="65" fillId="0" borderId="0" xfId="0" applyFont="1" applyFill="1" applyAlignment="1">
      <alignment vertical="center"/>
    </xf>
    <xf numFmtId="176" fontId="57" fillId="0" borderId="0" xfId="0" applyNumberFormat="1" applyFont="1" applyFill="1" applyAlignment="1">
      <alignment horizontal="right" vertical="center"/>
    </xf>
    <xf numFmtId="0" fontId="57" fillId="0" borderId="0" xfId="0" quotePrefix="1" applyFont="1" applyFill="1" applyAlignment="1">
      <alignment horizontal="center" vertical="center" wrapText="1"/>
    </xf>
    <xf numFmtId="176" fontId="57" fillId="0" borderId="0" xfId="0" applyNumberFormat="1" applyFont="1" applyFill="1" applyAlignment="1">
      <alignment horizontal="center" vertical="center"/>
    </xf>
    <xf numFmtId="0" fontId="68" fillId="3" borderId="0" xfId="0" applyFont="1" applyFill="1" applyAlignment="1">
      <alignment horizontal="left" vertical="center"/>
    </xf>
    <xf numFmtId="0" fontId="71" fillId="0" borderId="0" xfId="0" applyFont="1" applyAlignment="1">
      <alignment horizontal="left" vertical="center"/>
    </xf>
    <xf numFmtId="0" fontId="67" fillId="3" borderId="0" xfId="0" applyFont="1" applyFill="1" applyAlignment="1">
      <alignment vertical="center"/>
    </xf>
    <xf numFmtId="0" fontId="70" fillId="3" borderId="0" xfId="33" applyFont="1" applyFill="1" applyAlignment="1" applyProtection="1">
      <alignment vertical="center"/>
    </xf>
    <xf numFmtId="10" fontId="24" fillId="0" borderId="0" xfId="28" applyNumberFormat="1" applyFont="1" applyFill="1" applyBorder="1" applyAlignment="1">
      <alignment vertical="center"/>
    </xf>
    <xf numFmtId="0" fontId="66" fillId="0" borderId="0" xfId="0" applyFont="1" applyBorder="1" applyAlignment="1">
      <alignment vertical="center"/>
    </xf>
    <xf numFmtId="0" fontId="67" fillId="4" borderId="0" xfId="0" applyFont="1" applyFill="1" applyAlignment="1">
      <alignment vertical="center"/>
    </xf>
    <xf numFmtId="0" fontId="68" fillId="4" borderId="0" xfId="0" applyFont="1" applyFill="1" applyAlignment="1">
      <alignment horizontal="left" vertical="center"/>
    </xf>
    <xf numFmtId="0" fontId="57" fillId="4" borderId="0" xfId="0" applyFont="1" applyFill="1" applyAlignment="1">
      <alignment vertical="center"/>
    </xf>
    <xf numFmtId="0" fontId="65" fillId="4" borderId="0" xfId="0" applyFont="1" applyFill="1" applyAlignment="1">
      <alignment vertical="center"/>
    </xf>
    <xf numFmtId="0" fontId="76" fillId="4" borderId="0" xfId="0" applyFont="1" applyFill="1" applyAlignment="1">
      <alignment vertical="center"/>
    </xf>
    <xf numFmtId="0" fontId="77" fillId="4" borderId="0" xfId="0" applyFont="1" applyFill="1" applyAlignment="1">
      <alignment horizontal="left" vertical="center"/>
    </xf>
    <xf numFmtId="0" fontId="78" fillId="4" borderId="0" xfId="0" applyFont="1" applyFill="1" applyAlignment="1">
      <alignment horizontal="center" vertical="center"/>
    </xf>
    <xf numFmtId="0" fontId="79" fillId="4" borderId="0" xfId="0" applyFont="1" applyFill="1" applyAlignment="1">
      <alignment vertical="center"/>
    </xf>
    <xf numFmtId="0" fontId="78" fillId="4" borderId="0" xfId="0" applyFont="1" applyFill="1" applyAlignment="1">
      <alignment vertical="center"/>
    </xf>
    <xf numFmtId="0" fontId="78" fillId="4" borderId="0" xfId="0" quotePrefix="1" applyFont="1" applyFill="1" applyAlignment="1">
      <alignment horizontal="center" vertical="center" wrapText="1"/>
    </xf>
    <xf numFmtId="176" fontId="78" fillId="4" borderId="0" xfId="0" applyNumberFormat="1" applyFont="1" applyFill="1" applyAlignment="1">
      <alignment horizontal="center" vertical="center"/>
    </xf>
    <xf numFmtId="0" fontId="80" fillId="0" borderId="0" xfId="0" applyFont="1" applyFill="1" applyAlignment="1">
      <alignment horizontal="center" vertical="center"/>
    </xf>
    <xf numFmtId="0" fontId="80" fillId="0" borderId="0" xfId="0" applyFont="1" applyFill="1" applyBorder="1" applyAlignment="1">
      <alignment horizontal="center" vertical="center"/>
    </xf>
    <xf numFmtId="0" fontId="80" fillId="0" borderId="0" xfId="0" applyFont="1" applyAlignment="1">
      <alignment vertical="center"/>
    </xf>
    <xf numFmtId="0" fontId="85" fillId="3" borderId="0" xfId="33" quotePrefix="1" applyFont="1" applyFill="1" applyAlignment="1" applyProtection="1">
      <alignment horizontal="left" vertical="center"/>
    </xf>
    <xf numFmtId="0" fontId="52" fillId="3" borderId="0" xfId="0" applyFont="1" applyFill="1" applyAlignment="1" applyProtection="1">
      <alignment horizontal="left" vertical="center"/>
    </xf>
    <xf numFmtId="0" fontId="64" fillId="3" borderId="0" xfId="33" applyFont="1" applyFill="1" applyAlignment="1" applyProtection="1">
      <alignment horizontal="left" vertical="center"/>
    </xf>
    <xf numFmtId="0" fontId="86" fillId="3" borderId="0" xfId="0" applyFont="1" applyFill="1" applyAlignment="1" applyProtection="1">
      <alignment horizontal="left" vertical="center"/>
    </xf>
    <xf numFmtId="0" fontId="87" fillId="3" borderId="0" xfId="33" applyFont="1" applyFill="1" applyAlignment="1" applyProtection="1">
      <alignment vertical="center"/>
    </xf>
    <xf numFmtId="0" fontId="86" fillId="3" borderId="0" xfId="33" applyFont="1" applyFill="1" applyAlignment="1" applyProtection="1">
      <alignment vertical="center"/>
    </xf>
    <xf numFmtId="0" fontId="38" fillId="0" borderId="0" xfId="0" applyFont="1" applyFill="1" applyAlignment="1">
      <alignment vertical="center"/>
    </xf>
    <xf numFmtId="0" fontId="88" fillId="0" borderId="0" xfId="0" applyFont="1" applyFill="1" applyAlignment="1">
      <alignment horizontal="left" vertical="center"/>
    </xf>
    <xf numFmtId="0" fontId="89" fillId="0" borderId="0" xfId="0" applyFont="1" applyFill="1" applyAlignment="1">
      <alignment vertical="center"/>
    </xf>
    <xf numFmtId="176" fontId="89" fillId="0" borderId="0" xfId="0" applyNumberFormat="1" applyFont="1" applyFill="1" applyAlignment="1">
      <alignment horizontal="right" vertical="center"/>
    </xf>
    <xf numFmtId="0" fontId="90" fillId="0" borderId="0" xfId="0" applyFont="1" applyFill="1" applyAlignment="1">
      <alignment vertical="center"/>
    </xf>
    <xf numFmtId="0" fontId="91" fillId="0" borderId="0" xfId="0" applyFont="1" applyFill="1" applyAlignment="1">
      <alignment horizontal="left" vertical="center"/>
    </xf>
    <xf numFmtId="0" fontId="92" fillId="0" borderId="0" xfId="0" applyFont="1" applyFill="1" applyAlignment="1">
      <alignment vertical="center"/>
    </xf>
    <xf numFmtId="176" fontId="89" fillId="0" borderId="0" xfId="0" applyNumberFormat="1" applyFont="1" applyFill="1" applyAlignment="1">
      <alignment horizontal="center" vertical="center"/>
    </xf>
    <xf numFmtId="0" fontId="93" fillId="4" borderId="0" xfId="0" applyFont="1" applyFill="1" applyBorder="1" applyAlignment="1">
      <alignment vertical="center"/>
    </xf>
    <xf numFmtId="0" fontId="94" fillId="4" borderId="0" xfId="0" applyFont="1" applyFill="1" applyBorder="1" applyAlignment="1">
      <alignment horizontal="left" vertical="center"/>
    </xf>
    <xf numFmtId="0" fontId="95" fillId="4" borderId="0" xfId="0" applyFont="1" applyFill="1" applyBorder="1" applyAlignment="1">
      <alignment vertical="center"/>
    </xf>
    <xf numFmtId="0" fontId="96" fillId="4" borderId="0" xfId="0" quotePrefix="1" applyFont="1" applyFill="1" applyBorder="1" applyAlignment="1">
      <alignment horizontal="center" vertical="center" wrapText="1"/>
    </xf>
    <xf numFmtId="0" fontId="38" fillId="3" borderId="0" xfId="0" applyFont="1" applyFill="1" applyBorder="1" applyAlignment="1" applyProtection="1">
      <alignment vertical="center"/>
    </xf>
    <xf numFmtId="0" fontId="88" fillId="3" borderId="0" xfId="0" applyFont="1" applyFill="1" applyBorder="1" applyAlignment="1" applyProtection="1">
      <alignment horizontal="left" vertical="center"/>
    </xf>
    <xf numFmtId="176" fontId="37" fillId="0" borderId="0" xfId="0" applyNumberFormat="1" applyFont="1" applyFill="1" applyBorder="1" applyAlignment="1">
      <alignment horizontal="right" vertical="center" indent="1"/>
    </xf>
    <xf numFmtId="0" fontId="97" fillId="3" borderId="0" xfId="33" applyFont="1" applyFill="1" applyAlignment="1" applyProtection="1">
      <alignment horizontal="left" vertical="center"/>
    </xf>
    <xf numFmtId="0" fontId="98" fillId="3" borderId="0" xfId="0" applyFont="1" applyFill="1" applyAlignment="1" applyProtection="1">
      <alignment vertical="center"/>
    </xf>
    <xf numFmtId="0" fontId="100" fillId="3" borderId="0" xfId="0" applyFont="1" applyFill="1" applyAlignment="1">
      <alignment vertical="center"/>
    </xf>
    <xf numFmtId="0" fontId="101" fillId="3" borderId="0" xfId="0" applyFont="1" applyFill="1" applyAlignment="1" applyProtection="1">
      <alignment vertical="center"/>
    </xf>
    <xf numFmtId="0" fontId="102" fillId="3" borderId="0" xfId="33" applyFont="1" applyFill="1" applyAlignment="1" applyProtection="1">
      <alignment horizontal="left" vertical="center"/>
    </xf>
    <xf numFmtId="0" fontId="103" fillId="3" borderId="0" xfId="33" applyFont="1" applyFill="1" applyAlignment="1" applyProtection="1">
      <alignment horizontal="left" vertical="center"/>
    </xf>
    <xf numFmtId="178" fontId="24" fillId="0" borderId="0" xfId="0" applyNumberFormat="1" applyFont="1" applyFill="1" applyBorder="1" applyAlignment="1">
      <alignment horizontal="left" vertical="center"/>
    </xf>
    <xf numFmtId="190" fontId="24" fillId="0" borderId="0" xfId="0" applyNumberFormat="1" applyFont="1" applyFill="1" applyBorder="1" applyAlignment="1">
      <alignment horizontal="right" vertical="center"/>
    </xf>
    <xf numFmtId="0" fontId="24" fillId="0" borderId="0" xfId="0" applyFont="1" applyFill="1" applyBorder="1" applyAlignment="1">
      <alignment vertical="center"/>
    </xf>
    <xf numFmtId="0" fontId="104" fillId="3" borderId="0" xfId="0" applyFont="1" applyFill="1" applyAlignment="1" applyProtection="1">
      <alignment vertical="center"/>
    </xf>
    <xf numFmtId="190" fontId="24" fillId="0" borderId="13" xfId="0" applyNumberFormat="1" applyFont="1" applyFill="1" applyBorder="1" applyAlignment="1">
      <alignment horizontal="right" vertical="center"/>
    </xf>
    <xf numFmtId="10" fontId="24" fillId="0" borderId="0" xfId="0" applyNumberFormat="1" applyFont="1" applyFill="1" applyBorder="1" applyAlignment="1">
      <alignment vertical="center"/>
    </xf>
    <xf numFmtId="49" fontId="105" fillId="4" borderId="0" xfId="0" applyNumberFormat="1" applyFont="1" applyFill="1" applyBorder="1" applyAlignment="1">
      <alignment vertical="center"/>
    </xf>
    <xf numFmtId="49" fontId="106" fillId="4" borderId="0" xfId="0" applyNumberFormat="1" applyFont="1" applyFill="1" applyBorder="1" applyAlignment="1">
      <alignment horizontal="left" vertical="center"/>
    </xf>
    <xf numFmtId="49" fontId="107" fillId="4" borderId="0" xfId="0" applyNumberFormat="1" applyFont="1" applyFill="1" applyBorder="1" applyAlignment="1">
      <alignment vertical="center"/>
    </xf>
    <xf numFmtId="49" fontId="96" fillId="4" borderId="0" xfId="0" quotePrefix="1" applyNumberFormat="1" applyFont="1" applyFill="1" applyBorder="1" applyAlignment="1">
      <alignment horizontal="center" vertical="center" wrapText="1"/>
    </xf>
    <xf numFmtId="0" fontId="108" fillId="3" borderId="0" xfId="0" applyFont="1" applyFill="1" applyAlignment="1" applyProtection="1">
      <alignment vertical="center"/>
    </xf>
    <xf numFmtId="0" fontId="109" fillId="3" borderId="0" xfId="33" applyFont="1" applyFill="1" applyAlignment="1" applyProtection="1">
      <alignment horizontal="left" vertical="center"/>
    </xf>
    <xf numFmtId="0" fontId="109" fillId="3" borderId="0" xfId="0" applyFont="1" applyFill="1" applyAlignment="1" applyProtection="1">
      <alignment horizontal="left" vertical="center"/>
    </xf>
    <xf numFmtId="190" fontId="24" fillId="0" borderId="13" xfId="28" applyNumberFormat="1" applyFont="1" applyFill="1" applyBorder="1" applyAlignment="1">
      <alignment horizontal="right" vertical="center"/>
    </xf>
    <xf numFmtId="0" fontId="24" fillId="0" borderId="0" xfId="0" applyFont="1" applyFill="1" applyBorder="1" applyAlignment="1">
      <alignment horizontal="left" vertical="center"/>
    </xf>
    <xf numFmtId="0" fontId="37" fillId="0" borderId="0" xfId="0" applyFont="1" applyBorder="1" applyAlignment="1">
      <alignment vertical="center"/>
    </xf>
    <xf numFmtId="176" fontId="40" fillId="0" borderId="0" xfId="0" applyNumberFormat="1" applyFont="1" applyAlignment="1">
      <alignment horizontal="right" vertical="center"/>
    </xf>
    <xf numFmtId="0" fontId="88" fillId="0" borderId="0" xfId="0" applyFont="1" applyAlignment="1">
      <alignment horizontal="left" vertical="center"/>
    </xf>
    <xf numFmtId="176" fontId="40" fillId="0" borderId="0" xfId="0" applyNumberFormat="1" applyFont="1" applyFill="1" applyAlignment="1">
      <alignment vertical="center"/>
    </xf>
    <xf numFmtId="0" fontId="38" fillId="3" borderId="0" xfId="0" applyFont="1" applyFill="1" applyAlignment="1">
      <alignment vertical="center"/>
    </xf>
    <xf numFmtId="0" fontId="88" fillId="3" borderId="0" xfId="0" applyFont="1" applyFill="1" applyAlignment="1">
      <alignment horizontal="left" vertical="center"/>
    </xf>
    <xf numFmtId="0" fontId="111" fillId="0" borderId="0" xfId="0" applyFont="1" applyFill="1" applyAlignment="1" applyProtection="1">
      <alignment vertical="center"/>
    </xf>
    <xf numFmtId="0" fontId="112" fillId="0" borderId="0" xfId="0" applyFont="1" applyFill="1" applyAlignment="1" applyProtection="1">
      <alignment vertical="center"/>
    </xf>
    <xf numFmtId="0" fontId="112" fillId="0" borderId="0" xfId="33" applyFont="1" applyFill="1" applyAlignment="1" applyProtection="1">
      <alignment vertical="center"/>
    </xf>
    <xf numFmtId="0" fontId="89" fillId="0" borderId="0" xfId="0" applyFont="1" applyFill="1" applyAlignment="1">
      <alignment horizontal="center" vertical="center"/>
    </xf>
    <xf numFmtId="0" fontId="113" fillId="0" borderId="0" xfId="0" applyFont="1" applyFill="1" applyAlignment="1">
      <alignment horizontal="left" vertical="center"/>
    </xf>
    <xf numFmtId="0" fontId="38" fillId="3" borderId="0" xfId="0" applyFont="1" applyFill="1" applyAlignment="1" applyProtection="1">
      <alignment vertical="center"/>
    </xf>
    <xf numFmtId="0" fontId="88" fillId="3" borderId="0" xfId="0" applyFont="1" applyFill="1" applyAlignment="1" applyProtection="1">
      <alignment horizontal="left" vertical="center"/>
    </xf>
    <xf numFmtId="176" fontId="37" fillId="0" borderId="0" xfId="0" applyNumberFormat="1" applyFont="1" applyFill="1" applyAlignment="1">
      <alignment horizontal="right" vertical="center" indent="1"/>
    </xf>
    <xf numFmtId="0" fontId="64" fillId="3" borderId="0" xfId="0" applyFont="1" applyFill="1" applyAlignment="1">
      <alignment vertical="center"/>
    </xf>
    <xf numFmtId="0" fontId="114" fillId="3" borderId="0" xfId="0" applyFont="1" applyFill="1"/>
    <xf numFmtId="0" fontId="115" fillId="3" borderId="0" xfId="0" applyFont="1" applyFill="1" applyAlignment="1" applyProtection="1">
      <alignment vertical="center"/>
    </xf>
    <xf numFmtId="0" fontId="116" fillId="3" borderId="0" xfId="0" applyFont="1" applyFill="1"/>
    <xf numFmtId="0" fontId="117" fillId="3" borderId="0" xfId="33" applyFont="1" applyFill="1" applyAlignment="1" applyProtection="1">
      <alignment horizontal="left" vertical="center"/>
    </xf>
    <xf numFmtId="0" fontId="118" fillId="3" borderId="0" xfId="0" applyFont="1" applyFill="1" applyAlignment="1" applyProtection="1">
      <alignment vertical="center"/>
    </xf>
    <xf numFmtId="0" fontId="118" fillId="3" borderId="0" xfId="33" applyFont="1" applyFill="1" applyAlignment="1" applyProtection="1">
      <alignment horizontal="left" vertical="center"/>
    </xf>
    <xf numFmtId="183" fontId="42" fillId="0" borderId="0" xfId="30" applyNumberFormat="1" applyFont="1" applyFill="1" applyBorder="1" applyAlignment="1">
      <alignment vertical="center"/>
    </xf>
    <xf numFmtId="176" fontId="34" fillId="0" borderId="0" xfId="28" applyNumberFormat="1" applyFont="1" applyFill="1" applyBorder="1" applyAlignment="1">
      <alignment horizontal="right" vertical="center"/>
    </xf>
    <xf numFmtId="0" fontId="75" fillId="0" borderId="0" xfId="0" applyFont="1" applyAlignment="1">
      <alignment horizontal="center" vertical="center"/>
    </xf>
    <xf numFmtId="0" fontId="40" fillId="0" borderId="0" xfId="0" applyFont="1" applyAlignment="1">
      <alignment horizontal="center" vertical="center"/>
    </xf>
    <xf numFmtId="0" fontId="37" fillId="3" borderId="0" xfId="0" applyFont="1" applyFill="1" applyAlignment="1">
      <alignment vertical="center"/>
    </xf>
    <xf numFmtId="0" fontId="49" fillId="0" borderId="0" xfId="0" applyFont="1" applyFill="1" applyAlignment="1">
      <alignment horizontal="left" vertical="center"/>
    </xf>
    <xf numFmtId="0" fontId="55" fillId="0" borderId="0" xfId="0" applyFont="1" applyFill="1" applyBorder="1" applyAlignment="1">
      <alignment vertical="center"/>
    </xf>
    <xf numFmtId="0" fontId="122" fillId="0" borderId="0" xfId="0" applyFont="1" applyFill="1" applyBorder="1" applyAlignment="1">
      <alignment horizontal="left" vertical="center"/>
    </xf>
    <xf numFmtId="0" fontId="87" fillId="0" borderId="0" xfId="33" quotePrefix="1" applyFont="1" applyFill="1" applyAlignment="1" applyProtection="1">
      <alignment horizontal="left" vertical="center"/>
    </xf>
    <xf numFmtId="0" fontId="89" fillId="0" borderId="0" xfId="0" applyFont="1" applyFill="1" applyAlignment="1" applyProtection="1">
      <alignment horizontal="left" vertical="center"/>
    </xf>
    <xf numFmtId="0" fontId="122" fillId="0" borderId="0" xfId="33" applyFont="1" applyFill="1" applyAlignment="1" applyProtection="1">
      <alignment horizontal="left" vertical="center"/>
    </xf>
    <xf numFmtId="0" fontId="123" fillId="0" borderId="0" xfId="33" applyFont="1" applyFill="1" applyAlignment="1" applyProtection="1">
      <alignment horizontal="left" vertical="center"/>
    </xf>
    <xf numFmtId="0" fontId="80" fillId="0" borderId="0" xfId="33" applyFont="1" applyFill="1" applyAlignment="1" applyProtection="1">
      <alignment horizontal="left" vertical="center"/>
    </xf>
    <xf numFmtId="177" fontId="37" fillId="0" borderId="0" xfId="0" quotePrefix="1" applyNumberFormat="1" applyFont="1" applyFill="1" applyBorder="1" applyAlignment="1">
      <alignment horizontal="right" vertical="center"/>
    </xf>
    <xf numFmtId="0" fontId="24" fillId="0" borderId="0" xfId="33" applyFont="1" applyFill="1" applyAlignment="1" applyProtection="1">
      <alignment horizontal="center" vertical="center"/>
    </xf>
    <xf numFmtId="0" fontId="80" fillId="0" borderId="0" xfId="33" applyFont="1" applyFill="1" applyAlignment="1" applyProtection="1">
      <alignment horizontal="center" vertical="center"/>
    </xf>
    <xf numFmtId="0" fontId="124" fillId="0" borderId="0" xfId="33" applyFont="1" applyFill="1" applyAlignment="1" applyProtection="1">
      <alignment horizontal="center" vertical="center"/>
    </xf>
    <xf numFmtId="0" fontId="24" fillId="0" borderId="0" xfId="0" applyFont="1" applyFill="1" applyAlignment="1" applyProtection="1">
      <alignment horizontal="center" vertical="center"/>
    </xf>
    <xf numFmtId="176" fontId="24" fillId="0" borderId="0" xfId="0" applyNumberFormat="1" applyFont="1" applyFill="1" applyBorder="1" applyAlignment="1">
      <alignment vertical="center"/>
    </xf>
    <xf numFmtId="180" fontId="37" fillId="0" borderId="3" xfId="0" applyNumberFormat="1" applyFont="1" applyFill="1" applyBorder="1" applyAlignment="1">
      <alignment vertical="center"/>
    </xf>
    <xf numFmtId="176" fontId="37" fillId="0" borderId="0" xfId="0" applyNumberFormat="1" applyFont="1" applyFill="1" applyBorder="1" applyAlignment="1">
      <alignment vertical="center"/>
    </xf>
    <xf numFmtId="0" fontId="80" fillId="0" borderId="0" xfId="0" applyFont="1" applyFill="1" applyAlignment="1" applyProtection="1">
      <alignment horizontal="left" vertical="center"/>
    </xf>
    <xf numFmtId="0" fontId="122" fillId="0" borderId="0" xfId="0" applyFont="1" applyFill="1" applyAlignment="1" applyProtection="1">
      <alignment horizontal="left" vertical="center"/>
    </xf>
    <xf numFmtId="177" fontId="37" fillId="0" borderId="0" xfId="0" applyNumberFormat="1" applyFont="1" applyFill="1" applyBorder="1" applyAlignment="1">
      <alignment vertical="center"/>
    </xf>
    <xf numFmtId="176" fontId="37" fillId="0" borderId="0" xfId="0" applyNumberFormat="1" applyFont="1" applyAlignment="1">
      <alignment horizontal="right" vertical="center"/>
    </xf>
    <xf numFmtId="182" fontId="24" fillId="0" borderId="0" xfId="30" applyNumberFormat="1" applyFont="1" applyFill="1" applyBorder="1" applyAlignment="1">
      <alignment vertical="center"/>
    </xf>
    <xf numFmtId="178" fontId="24" fillId="0" borderId="0" xfId="0" applyNumberFormat="1" applyFont="1" applyFill="1" applyBorder="1" applyAlignment="1">
      <alignment vertical="center"/>
    </xf>
    <xf numFmtId="188" fontId="24" fillId="0" borderId="0" xfId="0" applyNumberFormat="1" applyFont="1" applyFill="1" applyBorder="1" applyAlignment="1">
      <alignment vertical="center"/>
    </xf>
    <xf numFmtId="179" fontId="80" fillId="0" borderId="0" xfId="0" applyNumberFormat="1" applyFont="1" applyFill="1" applyBorder="1" applyAlignment="1">
      <alignment vertical="top"/>
    </xf>
    <xf numFmtId="0" fontId="37" fillId="0" borderId="0" xfId="0" applyFont="1" applyAlignment="1">
      <alignment horizontal="center" vertical="center"/>
    </xf>
    <xf numFmtId="0" fontId="87" fillId="0" borderId="0" xfId="0" applyFont="1" applyFill="1" applyBorder="1" applyAlignment="1">
      <alignment horizontal="center" vertical="center"/>
    </xf>
    <xf numFmtId="0" fontId="43" fillId="3" borderId="0" xfId="0" applyFont="1" applyFill="1" applyAlignment="1" applyProtection="1">
      <alignment vertical="center"/>
    </xf>
    <xf numFmtId="0" fontId="122" fillId="3" borderId="0" xfId="0" applyFont="1" applyFill="1" applyAlignment="1" applyProtection="1">
      <alignment horizontal="left" vertical="center"/>
    </xf>
    <xf numFmtId="0" fontId="125" fillId="0" borderId="0" xfId="0" applyFont="1" applyFill="1" applyAlignment="1" applyProtection="1">
      <alignment horizontal="left" vertical="center"/>
    </xf>
    <xf numFmtId="0" fontId="24" fillId="0" borderId="0" xfId="33" applyFont="1" applyFill="1" applyBorder="1" applyAlignment="1" applyProtection="1">
      <alignment horizontal="center" vertical="center"/>
    </xf>
    <xf numFmtId="0" fontId="126" fillId="3" borderId="0" xfId="0" applyFont="1" applyFill="1" applyAlignment="1" applyProtection="1">
      <alignment vertical="center"/>
    </xf>
    <xf numFmtId="0" fontId="54" fillId="3" borderId="0" xfId="0" applyFont="1" applyFill="1" applyAlignment="1" applyProtection="1">
      <alignment horizontal="left" vertical="center"/>
    </xf>
    <xf numFmtId="0" fontId="86" fillId="3" borderId="0" xfId="0" applyFont="1" applyFill="1"/>
    <xf numFmtId="0" fontId="127" fillId="3" borderId="0" xfId="33" applyFont="1" applyFill="1" applyAlignment="1" applyProtection="1">
      <alignment horizontal="left" vertical="center"/>
    </xf>
    <xf numFmtId="0" fontId="24" fillId="0" borderId="0" xfId="0" applyFont="1" applyFill="1" applyBorder="1" applyAlignment="1" applyProtection="1">
      <alignment horizontal="center" vertical="center"/>
    </xf>
    <xf numFmtId="0" fontId="87" fillId="3" borderId="0" xfId="0" applyFont="1" applyFill="1" applyAlignment="1" applyProtection="1">
      <alignment vertical="center"/>
    </xf>
    <xf numFmtId="179" fontId="55" fillId="0" borderId="0" xfId="0" applyNumberFormat="1" applyFont="1" applyFill="1" applyBorder="1" applyAlignment="1">
      <alignment vertical="center"/>
    </xf>
    <xf numFmtId="0" fontId="42" fillId="3" borderId="0" xfId="0" applyFont="1" applyFill="1" applyAlignment="1" applyProtection="1">
      <alignment vertical="center"/>
    </xf>
    <xf numFmtId="0" fontId="24" fillId="0" borderId="0" xfId="0" applyFont="1" applyAlignment="1">
      <alignment vertical="center"/>
    </xf>
    <xf numFmtId="0" fontId="37" fillId="0" borderId="0" xfId="0" applyFont="1" applyAlignment="1">
      <alignment vertical="center"/>
    </xf>
    <xf numFmtId="179" fontId="24" fillId="0" borderId="0" xfId="0" applyNumberFormat="1" applyFont="1" applyAlignment="1">
      <alignment vertical="center"/>
    </xf>
    <xf numFmtId="0" fontId="80" fillId="3" borderId="0" xfId="0" applyFont="1" applyFill="1" applyAlignment="1">
      <alignment vertical="center"/>
    </xf>
    <xf numFmtId="0" fontId="41" fillId="0" borderId="0" xfId="33" applyFont="1" applyFill="1" applyBorder="1" applyAlignment="1" applyProtection="1">
      <alignment horizontal="center" vertical="center"/>
    </xf>
    <xf numFmtId="0" fontId="120" fillId="0" borderId="0" xfId="0" applyFont="1" applyFill="1" applyBorder="1" applyAlignment="1">
      <alignment vertical="center"/>
    </xf>
    <xf numFmtId="0" fontId="120" fillId="0" borderId="0" xfId="0" applyFont="1" applyFill="1" applyBorder="1" applyAlignment="1">
      <alignment vertical="center"/>
    </xf>
    <xf numFmtId="0" fontId="41" fillId="0" borderId="0" xfId="0" applyFont="1" applyFill="1" applyBorder="1" applyAlignment="1">
      <alignment vertical="center"/>
    </xf>
    <xf numFmtId="0" fontId="128" fillId="3" borderId="0" xfId="0" applyFont="1" applyFill="1" applyAlignment="1" applyProtection="1">
      <alignment vertical="center"/>
    </xf>
    <xf numFmtId="0" fontId="129" fillId="3" borderId="0" xfId="33" applyFont="1" applyFill="1" applyAlignment="1" applyProtection="1">
      <alignment horizontal="left" vertical="center"/>
    </xf>
    <xf numFmtId="0" fontId="88" fillId="3" borderId="0" xfId="33" applyFont="1" applyFill="1" applyAlignment="1" applyProtection="1">
      <alignment horizontal="left" vertical="center"/>
    </xf>
    <xf numFmtId="0" fontId="130" fillId="3" borderId="0" xfId="33" applyFont="1" applyFill="1" applyAlignment="1" applyProtection="1">
      <alignment horizontal="left" vertical="center"/>
    </xf>
    <xf numFmtId="0" fontId="122" fillId="0" borderId="0" xfId="0" applyFont="1" applyAlignment="1">
      <alignment horizontal="left" vertical="center"/>
    </xf>
    <xf numFmtId="0" fontId="122" fillId="0" borderId="0" xfId="0" applyFont="1" applyFill="1" applyAlignment="1">
      <alignment horizontal="left" vertical="center"/>
    </xf>
    <xf numFmtId="0" fontId="37" fillId="3" borderId="0" xfId="0" applyFont="1" applyFill="1" applyAlignment="1" applyProtection="1">
      <alignment vertical="center"/>
    </xf>
    <xf numFmtId="0" fontId="131" fillId="3" borderId="0" xfId="33" applyFont="1" applyFill="1" applyAlignment="1" applyProtection="1">
      <alignment horizontal="left" vertical="center"/>
    </xf>
    <xf numFmtId="176" fontId="78" fillId="4" borderId="0" xfId="0" quotePrefix="1" applyNumberFormat="1" applyFont="1" applyFill="1" applyAlignment="1">
      <alignment horizontal="center" vertical="center"/>
    </xf>
    <xf numFmtId="176" fontId="37" fillId="0" borderId="0" xfId="0" applyNumberFormat="1" applyFont="1" applyFill="1" applyAlignment="1">
      <alignment horizontal="center" vertical="center"/>
    </xf>
    <xf numFmtId="0" fontId="37" fillId="0" borderId="0" xfId="0" applyFont="1" applyFill="1" applyBorder="1" applyAlignment="1">
      <alignment horizontal="left" vertical="center"/>
    </xf>
    <xf numFmtId="0" fontId="36" fillId="0" borderId="0" xfId="0" applyFont="1" applyAlignment="1">
      <alignment vertical="center"/>
    </xf>
    <xf numFmtId="182" fontId="24" fillId="0" borderId="0" xfId="0" applyNumberFormat="1" applyFont="1" applyFill="1" applyBorder="1" applyAlignment="1">
      <alignment vertical="center"/>
    </xf>
    <xf numFmtId="176" fontId="78" fillId="4" borderId="0" xfId="0" applyNumberFormat="1" applyFont="1" applyFill="1" applyAlignment="1">
      <alignment horizontal="right" vertical="center"/>
    </xf>
    <xf numFmtId="0" fontId="40" fillId="0" borderId="0" xfId="0" applyNumberFormat="1" applyFont="1" applyFill="1" applyBorder="1" applyAlignment="1">
      <alignment horizontal="right" vertical="center"/>
    </xf>
    <xf numFmtId="190" fontId="24" fillId="0" borderId="0" xfId="30" applyNumberFormat="1" applyFont="1" applyFill="1" applyBorder="1" applyAlignment="1">
      <alignment horizontal="right" vertical="center"/>
    </xf>
    <xf numFmtId="0" fontId="95" fillId="0" borderId="0" xfId="0" applyFont="1" applyFill="1" applyAlignment="1">
      <alignment vertical="center"/>
    </xf>
    <xf numFmtId="0" fontId="41" fillId="0" borderId="0" xfId="0" applyFont="1" applyAlignment="1">
      <alignment horizontal="center" vertical="center"/>
    </xf>
    <xf numFmtId="0" fontId="42" fillId="0" borderId="0" xfId="0" applyFont="1" applyFill="1" applyBorder="1" applyAlignment="1">
      <alignment horizontal="left" vertical="center"/>
    </xf>
    <xf numFmtId="176" fontId="41" fillId="0" borderId="0" xfId="30" applyNumberFormat="1" applyFont="1" applyFill="1" applyBorder="1" applyAlignment="1">
      <alignment horizontal="right" vertical="center"/>
    </xf>
    <xf numFmtId="0" fontId="136" fillId="3" borderId="0" xfId="0" applyFont="1" applyFill="1" applyAlignment="1" applyProtection="1">
      <alignment vertical="center"/>
    </xf>
    <xf numFmtId="0" fontId="87" fillId="3" borderId="0" xfId="0" applyFont="1" applyFill="1" applyAlignment="1" applyProtection="1">
      <alignment horizontal="left" vertical="center"/>
    </xf>
    <xf numFmtId="0" fontId="87" fillId="0" borderId="0" xfId="0" applyFont="1" applyFill="1" applyAlignment="1">
      <alignment vertical="center"/>
    </xf>
    <xf numFmtId="177" fontId="24" fillId="0" borderId="0" xfId="0" quotePrefix="1" applyNumberFormat="1" applyFont="1" applyFill="1" applyBorder="1" applyAlignment="1">
      <alignment horizontal="right" vertical="center"/>
    </xf>
    <xf numFmtId="0" fontId="137" fillId="3" borderId="0" xfId="0" applyFont="1" applyFill="1" applyAlignment="1">
      <alignment vertical="center"/>
    </xf>
    <xf numFmtId="176" fontId="40" fillId="0" borderId="0" xfId="0" applyNumberFormat="1" applyFont="1" applyFill="1" applyBorder="1" applyAlignment="1">
      <alignment vertical="center"/>
    </xf>
    <xf numFmtId="176" fontId="24" fillId="0" borderId="13" xfId="30" applyNumberFormat="1" applyFont="1" applyFill="1" applyBorder="1" applyAlignment="1">
      <alignment horizontal="right" vertical="center"/>
    </xf>
    <xf numFmtId="176" fontId="95" fillId="0" borderId="0" xfId="30" applyNumberFormat="1" applyFont="1" applyFill="1" applyBorder="1" applyAlignment="1">
      <alignment horizontal="right" vertical="center"/>
    </xf>
    <xf numFmtId="0" fontId="54" fillId="0" borderId="0" xfId="0" applyFont="1" applyFill="1" applyBorder="1" applyAlignment="1">
      <alignment horizontal="right" vertical="center" indent="1"/>
    </xf>
    <xf numFmtId="0" fontId="41" fillId="0" borderId="0" xfId="0" applyFont="1" applyFill="1" applyBorder="1" applyAlignment="1">
      <alignment horizontal="center" vertical="center"/>
    </xf>
    <xf numFmtId="0" fontId="137" fillId="4" borderId="0" xfId="0" applyFont="1" applyFill="1" applyAlignment="1" applyProtection="1">
      <alignment vertical="center"/>
    </xf>
    <xf numFmtId="0" fontId="116" fillId="4" borderId="0" xfId="0" applyFont="1" applyFill="1" applyAlignment="1" applyProtection="1">
      <alignment horizontal="left" vertical="center"/>
    </xf>
    <xf numFmtId="0" fontId="95" fillId="4" borderId="0" xfId="0" applyFont="1" applyFill="1" applyAlignment="1">
      <alignment vertical="center"/>
    </xf>
    <xf numFmtId="0" fontId="138" fillId="4" borderId="0" xfId="0" applyFont="1" applyFill="1" applyAlignment="1">
      <alignment vertical="center"/>
    </xf>
    <xf numFmtId="0" fontId="139" fillId="3" borderId="0" xfId="0" applyFont="1" applyFill="1" applyAlignment="1" applyProtection="1">
      <alignment vertical="center"/>
    </xf>
    <xf numFmtId="0" fontId="140" fillId="3" borderId="0" xfId="33" applyFont="1" applyFill="1" applyAlignment="1" applyProtection="1">
      <alignment horizontal="left" vertical="center"/>
    </xf>
    <xf numFmtId="0" fontId="141" fillId="3" borderId="0" xfId="0" applyFont="1" applyFill="1" applyAlignment="1" applyProtection="1">
      <alignment vertical="center"/>
    </xf>
    <xf numFmtId="177" fontId="24" fillId="0" borderId="0" xfId="30" applyNumberFormat="1" applyFont="1" applyFill="1" applyAlignment="1">
      <alignment horizontal="right" vertical="center"/>
    </xf>
    <xf numFmtId="41" fontId="24" fillId="0" borderId="0" xfId="30" applyFont="1" applyFill="1" applyBorder="1" applyAlignment="1">
      <alignment horizontal="right" vertical="center"/>
    </xf>
    <xf numFmtId="177" fontId="24" fillId="0" borderId="0" xfId="30" applyNumberFormat="1" applyFont="1" applyFill="1" applyBorder="1" applyAlignment="1">
      <alignment horizontal="right" vertical="center"/>
    </xf>
    <xf numFmtId="0" fontId="142" fillId="3" borderId="0" xfId="0" applyFont="1" applyFill="1" applyAlignment="1">
      <alignment vertical="center"/>
    </xf>
    <xf numFmtId="0" fontId="143" fillId="3" borderId="0" xfId="33" applyFont="1" applyFill="1" applyAlignment="1" applyProtection="1">
      <alignment horizontal="left" vertical="center"/>
    </xf>
    <xf numFmtId="0" fontId="138" fillId="0" borderId="0" xfId="0" applyFont="1" applyFill="1" applyAlignment="1">
      <alignment vertical="center"/>
    </xf>
    <xf numFmtId="0" fontId="122" fillId="3" borderId="0" xfId="33" applyFont="1" applyFill="1" applyAlignment="1" applyProtection="1">
      <alignment horizontal="left" vertical="center"/>
    </xf>
    <xf numFmtId="0" fontId="89" fillId="0" borderId="0" xfId="0" applyFont="1" applyFill="1" applyAlignment="1">
      <alignment horizontal="left" vertical="center"/>
    </xf>
    <xf numFmtId="0" fontId="122" fillId="3" borderId="0" xfId="0" applyFont="1" applyFill="1" applyAlignment="1">
      <alignment horizontal="left" vertical="center"/>
    </xf>
    <xf numFmtId="0" fontId="102" fillId="3" borderId="0" xfId="0" applyFont="1" applyFill="1" applyAlignment="1" applyProtection="1">
      <alignment vertical="center"/>
    </xf>
    <xf numFmtId="177" fontId="37" fillId="0" borderId="0" xfId="0" applyNumberFormat="1" applyFont="1" applyFill="1" applyBorder="1" applyAlignment="1">
      <alignment horizontal="right" vertical="center"/>
    </xf>
    <xf numFmtId="0" fontId="146" fillId="0" borderId="0" xfId="0" applyFont="1" applyFill="1" applyBorder="1" applyAlignment="1">
      <alignment horizontal="center" vertical="center"/>
    </xf>
    <xf numFmtId="0" fontId="24" fillId="0" borderId="0" xfId="0" applyFont="1" applyFill="1" applyBorder="1" applyAlignment="1">
      <alignment horizontal="left" vertical="center" wrapText="1"/>
    </xf>
    <xf numFmtId="179" fontId="24" fillId="0" borderId="0" xfId="0" applyNumberFormat="1" applyFont="1" applyFill="1" applyBorder="1" applyAlignment="1">
      <alignment vertical="center"/>
    </xf>
    <xf numFmtId="0" fontId="78" fillId="4" borderId="0" xfId="0" applyFont="1" applyFill="1" applyAlignment="1">
      <alignment horizontal="left" vertical="center"/>
    </xf>
    <xf numFmtId="184" fontId="24" fillId="0" borderId="0" xfId="0" applyNumberFormat="1" applyFont="1" applyFill="1" applyBorder="1" applyAlignment="1">
      <alignment vertical="center"/>
    </xf>
    <xf numFmtId="41" fontId="41" fillId="0" borderId="0" xfId="30" applyFont="1" applyFill="1" applyBorder="1" applyAlignment="1">
      <alignment vertical="center"/>
    </xf>
    <xf numFmtId="179" fontId="24" fillId="0" borderId="0" xfId="0" applyNumberFormat="1" applyFont="1" applyFill="1" applyBorder="1" applyAlignment="1">
      <alignment horizontal="right" vertical="center"/>
    </xf>
    <xf numFmtId="0" fontId="147" fillId="0" borderId="0" xfId="0" applyFont="1" applyFill="1" applyAlignment="1">
      <alignment vertical="center"/>
    </xf>
    <xf numFmtId="0" fontId="43" fillId="3" borderId="0" xfId="0" applyFont="1" applyFill="1" applyAlignment="1">
      <alignment vertical="center"/>
    </xf>
    <xf numFmtId="0" fontId="86" fillId="3" borderId="0" xfId="0" applyFont="1" applyFill="1" applyAlignment="1">
      <alignment vertical="center"/>
    </xf>
    <xf numFmtId="176" fontId="78" fillId="4" borderId="0" xfId="0" applyNumberFormat="1" applyFont="1" applyFill="1" applyBorder="1" applyAlignment="1">
      <alignment horizontal="center" vertical="center"/>
    </xf>
    <xf numFmtId="179" fontId="126" fillId="0" borderId="0" xfId="0" applyNumberFormat="1" applyFont="1" applyAlignment="1">
      <alignment vertical="center"/>
    </xf>
    <xf numFmtId="179" fontId="146" fillId="0" borderId="0" xfId="0" applyNumberFormat="1" applyFont="1" applyAlignment="1">
      <alignment vertical="center"/>
    </xf>
    <xf numFmtId="0" fontId="24" fillId="0" borderId="2" xfId="0" applyFont="1" applyFill="1" applyBorder="1" applyAlignment="1">
      <alignment horizontal="left" vertical="center"/>
    </xf>
    <xf numFmtId="0" fontId="138" fillId="0" borderId="0" xfId="0" applyFont="1" applyFill="1" applyAlignment="1">
      <alignment horizontal="center" vertical="center"/>
    </xf>
    <xf numFmtId="179" fontId="24" fillId="0" borderId="0" xfId="0" applyNumberFormat="1" applyFont="1" applyFill="1" applyBorder="1" applyAlignment="1">
      <alignment vertical="top"/>
    </xf>
    <xf numFmtId="0" fontId="145" fillId="0" borderId="0" xfId="0" applyFont="1" applyFill="1" applyAlignment="1" applyProtection="1">
      <alignment vertical="center"/>
    </xf>
    <xf numFmtId="0" fontId="79" fillId="0" borderId="0" xfId="0" applyFont="1" applyFill="1" applyAlignment="1" applyProtection="1">
      <alignment vertical="center"/>
    </xf>
    <xf numFmtId="0" fontId="148" fillId="0" borderId="0" xfId="0" applyFont="1" applyFill="1" applyAlignment="1" applyProtection="1">
      <alignment vertical="center"/>
    </xf>
    <xf numFmtId="0" fontId="149" fillId="0" borderId="0" xfId="0" applyFont="1" applyFill="1" applyAlignment="1" applyProtection="1">
      <alignment vertical="center"/>
    </xf>
    <xf numFmtId="0" fontId="149" fillId="0" borderId="0" xfId="33" applyFont="1" applyFill="1" applyAlignment="1" applyProtection="1">
      <alignment vertical="center"/>
    </xf>
    <xf numFmtId="177" fontId="42" fillId="0" borderId="0" xfId="0" quotePrefix="1" applyNumberFormat="1" applyFont="1" applyFill="1" applyBorder="1" applyAlignment="1">
      <alignment horizontal="right" vertical="center"/>
    </xf>
    <xf numFmtId="0" fontId="64" fillId="0" borderId="0" xfId="0" applyFont="1" applyFill="1" applyBorder="1" applyAlignment="1">
      <alignment vertical="center"/>
    </xf>
    <xf numFmtId="0" fontId="100" fillId="0" borderId="0" xfId="0" applyFont="1" applyFill="1" applyBorder="1" applyAlignment="1">
      <alignment vertical="center"/>
    </xf>
    <xf numFmtId="0" fontId="64" fillId="0" borderId="3" xfId="0" applyFont="1" applyFill="1" applyBorder="1" applyAlignment="1">
      <alignment vertical="center"/>
    </xf>
    <xf numFmtId="0" fontId="100" fillId="0" borderId="3" xfId="0" applyFont="1" applyFill="1" applyBorder="1" applyAlignment="1">
      <alignment vertical="center"/>
    </xf>
    <xf numFmtId="0" fontId="150" fillId="0" borderId="0" xfId="0" applyFont="1" applyFill="1" applyBorder="1" applyAlignment="1">
      <alignment horizontal="left" vertical="center"/>
    </xf>
    <xf numFmtId="0" fontId="150" fillId="0" borderId="0" xfId="0" applyFont="1" applyFill="1" applyBorder="1" applyAlignment="1">
      <alignment vertical="center"/>
    </xf>
    <xf numFmtId="10" fontId="31" fillId="0" borderId="0" xfId="28" applyNumberFormat="1" applyFont="1" applyFill="1" applyBorder="1" applyAlignment="1">
      <alignment horizontal="left" vertical="center"/>
    </xf>
    <xf numFmtId="0" fontId="150" fillId="0" borderId="0" xfId="0" applyFont="1" applyBorder="1" applyAlignment="1">
      <alignment vertical="center"/>
    </xf>
    <xf numFmtId="0" fontId="150" fillId="0" borderId="0" xfId="0" applyFont="1" applyAlignment="1">
      <alignment vertical="center"/>
    </xf>
    <xf numFmtId="0" fontId="64" fillId="0" borderId="0" xfId="0" applyFont="1" applyFill="1" applyBorder="1" applyAlignment="1">
      <alignment horizontal="left" vertical="center"/>
    </xf>
    <xf numFmtId="0" fontId="100" fillId="0" borderId="0" xfId="0" applyFont="1" applyAlignment="1">
      <alignment vertical="center"/>
    </xf>
    <xf numFmtId="176" fontId="153" fillId="0" borderId="0" xfId="0" applyNumberFormat="1" applyFont="1" applyFill="1" applyAlignment="1">
      <alignment vertical="center"/>
    </xf>
    <xf numFmtId="0" fontId="64" fillId="0" borderId="0" xfId="0" applyFont="1" applyFill="1" applyBorder="1" applyAlignment="1">
      <alignment vertical="center"/>
    </xf>
    <xf numFmtId="176" fontId="30" fillId="0" borderId="0" xfId="28" applyNumberFormat="1" applyFont="1" applyFill="1" applyBorder="1" applyAlignment="1">
      <alignment horizontal="right" vertical="center"/>
    </xf>
    <xf numFmtId="0" fontId="64" fillId="0" borderId="0" xfId="0" applyFont="1" applyFill="1" applyBorder="1" applyAlignment="1">
      <alignment horizontal="left" vertical="center"/>
    </xf>
    <xf numFmtId="0" fontId="100" fillId="0" borderId="0" xfId="0" applyFont="1" applyAlignment="1">
      <alignment vertical="center"/>
    </xf>
    <xf numFmtId="0" fontId="100" fillId="0" borderId="0" xfId="0" applyFont="1" applyFill="1" applyBorder="1" applyAlignment="1">
      <alignment vertical="center"/>
    </xf>
    <xf numFmtId="0" fontId="154" fillId="0" borderId="0" xfId="0" applyFont="1" applyFill="1" applyBorder="1" applyAlignment="1">
      <alignment vertical="center"/>
    </xf>
    <xf numFmtId="0" fontId="154" fillId="0" borderId="0" xfId="0" applyFont="1" applyFill="1" applyBorder="1" applyAlignment="1">
      <alignment vertical="center"/>
    </xf>
    <xf numFmtId="176" fontId="153" fillId="0" borderId="0" xfId="0" applyNumberFormat="1" applyFont="1" applyAlignment="1">
      <alignment horizontal="right" vertical="center"/>
    </xf>
    <xf numFmtId="0" fontId="64" fillId="0" borderId="0" xfId="0" applyFont="1" applyFill="1" applyBorder="1" applyAlignment="1">
      <alignment vertical="center"/>
    </xf>
    <xf numFmtId="179" fontId="100" fillId="0" borderId="0" xfId="0" applyNumberFormat="1" applyFont="1" applyFill="1" applyBorder="1" applyAlignment="1">
      <alignment vertical="center"/>
    </xf>
    <xf numFmtId="176" fontId="153" fillId="0" borderId="0" xfId="0" applyNumberFormat="1" applyFont="1" applyFill="1" applyAlignment="1">
      <alignment horizontal="right" vertical="center"/>
    </xf>
    <xf numFmtId="0" fontId="31" fillId="0" borderId="0" xfId="0" applyFont="1" applyFill="1" applyBorder="1" applyAlignment="1">
      <alignment vertical="center"/>
    </xf>
    <xf numFmtId="0" fontId="150" fillId="0" borderId="0" xfId="0" applyFont="1" applyFill="1" applyAlignment="1">
      <alignment vertical="center"/>
    </xf>
    <xf numFmtId="177" fontId="41" fillId="0" borderId="0" xfId="0" quotePrefix="1" applyNumberFormat="1" applyFont="1" applyFill="1" applyBorder="1" applyAlignment="1">
      <alignment horizontal="right" vertical="center"/>
    </xf>
    <xf numFmtId="176" fontId="153" fillId="0" borderId="0" xfId="0" applyNumberFormat="1" applyFont="1" applyFill="1" applyBorder="1" applyAlignment="1">
      <alignment vertical="center"/>
    </xf>
    <xf numFmtId="0" fontId="41" fillId="0" borderId="13" xfId="0" applyFont="1" applyFill="1" applyBorder="1" applyAlignment="1">
      <alignment horizontal="left" vertical="center"/>
    </xf>
    <xf numFmtId="0" fontId="24" fillId="0" borderId="13" xfId="0" applyFont="1" applyFill="1" applyBorder="1" applyAlignment="1">
      <alignment vertical="center"/>
    </xf>
    <xf numFmtId="0" fontId="33" fillId="0" borderId="0" xfId="0" applyFont="1" applyFill="1" applyBorder="1" applyAlignment="1">
      <alignment vertical="center"/>
    </xf>
    <xf numFmtId="0" fontId="31" fillId="0" borderId="0" xfId="0" applyFont="1" applyFill="1" applyAlignment="1">
      <alignment horizontal="center" vertical="center"/>
    </xf>
    <xf numFmtId="0" fontId="64" fillId="0" borderId="0" xfId="0" applyFont="1" applyAlignment="1">
      <alignment vertical="center"/>
    </xf>
    <xf numFmtId="0" fontId="64" fillId="0" borderId="0" xfId="0" applyFont="1" applyFill="1" applyAlignment="1">
      <alignment horizontal="center" vertical="center"/>
    </xf>
    <xf numFmtId="177" fontId="42" fillId="0" borderId="0" xfId="0" applyNumberFormat="1" applyFont="1" applyFill="1" applyBorder="1" applyAlignment="1">
      <alignment horizontal="right" vertical="center"/>
    </xf>
    <xf numFmtId="0" fontId="64" fillId="0" borderId="0" xfId="0" applyFont="1" applyFill="1" applyBorder="1"/>
    <xf numFmtId="0" fontId="100" fillId="0" borderId="0" xfId="0" applyFont="1" applyFill="1" applyBorder="1"/>
    <xf numFmtId="179" fontId="64" fillId="0" borderId="0" xfId="0" applyNumberFormat="1" applyFont="1" applyAlignment="1">
      <alignment vertical="center"/>
    </xf>
    <xf numFmtId="176" fontId="125" fillId="5" borderId="0" xfId="0" applyNumberFormat="1" applyFont="1" applyFill="1" applyAlignment="1">
      <alignment horizontal="right" vertical="center"/>
    </xf>
    <xf numFmtId="177" fontId="42" fillId="0" borderId="3" xfId="0" quotePrefix="1" applyNumberFormat="1" applyFont="1" applyFill="1" applyBorder="1" applyAlignment="1">
      <alignment horizontal="right" vertical="center"/>
    </xf>
    <xf numFmtId="192" fontId="153" fillId="0" borderId="0" xfId="0" applyNumberFormat="1" applyFont="1" applyFill="1" applyBorder="1" applyAlignment="1">
      <alignment horizontal="right" vertical="center"/>
    </xf>
    <xf numFmtId="192" fontId="153" fillId="0" borderId="0" xfId="0" applyNumberFormat="1" applyFont="1" applyAlignment="1">
      <alignment vertical="center"/>
    </xf>
    <xf numFmtId="176" fontId="24" fillId="0" borderId="0" xfId="0" applyNumberFormat="1" applyFont="1" applyFill="1" applyAlignment="1">
      <alignment horizontal="right" vertical="center"/>
    </xf>
    <xf numFmtId="176" fontId="24" fillId="0" borderId="0" xfId="0" applyNumberFormat="1" applyFont="1" applyFill="1" applyAlignment="1">
      <alignment vertical="center"/>
    </xf>
    <xf numFmtId="0" fontId="24" fillId="0" borderId="0" xfId="0" applyFont="1" applyFill="1" applyAlignment="1">
      <alignment horizontal="right" vertical="center"/>
    </xf>
    <xf numFmtId="0" fontId="100" fillId="0" borderId="0" xfId="0" applyFont="1" applyFill="1" applyAlignment="1">
      <alignment horizontal="center" vertical="center"/>
    </xf>
    <xf numFmtId="0" fontId="100" fillId="0" borderId="0" xfId="0" applyFont="1" applyFill="1" applyBorder="1" applyAlignment="1">
      <alignment horizontal="center" vertical="center"/>
    </xf>
    <xf numFmtId="0" fontId="100" fillId="0" borderId="0" xfId="0" applyFont="1" applyFill="1" applyAlignment="1">
      <alignment vertical="center"/>
    </xf>
    <xf numFmtId="0" fontId="100" fillId="0" borderId="0" xfId="33" applyFont="1" applyFill="1" applyAlignment="1" applyProtection="1">
      <alignment horizontal="center" vertical="center"/>
    </xf>
    <xf numFmtId="178" fontId="100" fillId="0" borderId="0" xfId="0" applyNumberFormat="1" applyFont="1" applyFill="1" applyBorder="1" applyAlignment="1">
      <alignment horizontal="left" vertical="center"/>
    </xf>
    <xf numFmtId="176" fontId="24" fillId="0" borderId="0" xfId="0" applyNumberFormat="1" applyFont="1" applyFill="1" applyBorder="1" applyAlignment="1">
      <alignment vertical="center"/>
    </xf>
    <xf numFmtId="177" fontId="24" fillId="0" borderId="0" xfId="0" applyNumberFormat="1" applyFont="1" applyFill="1" applyBorder="1" applyAlignment="1">
      <alignment vertical="center"/>
    </xf>
    <xf numFmtId="179" fontId="24" fillId="0" borderId="0" xfId="0" applyNumberFormat="1" applyFont="1" applyFill="1" applyAlignment="1">
      <alignment vertical="center"/>
    </xf>
    <xf numFmtId="0" fontId="78" fillId="3" borderId="0" xfId="33" applyFont="1" applyFill="1" applyAlignment="1" applyProtection="1">
      <alignment vertical="center"/>
    </xf>
    <xf numFmtId="0" fontId="24" fillId="0" borderId="0" xfId="0" applyFont="1" applyFill="1" applyAlignment="1">
      <alignment horizontal="center" vertical="center"/>
    </xf>
    <xf numFmtId="0" fontId="77" fillId="0" borderId="0" xfId="0" applyFont="1" applyFill="1" applyAlignment="1">
      <alignment horizontal="left" vertical="center"/>
    </xf>
    <xf numFmtId="0" fontId="79" fillId="0" borderId="0" xfId="0" applyFont="1" applyFill="1" applyAlignment="1">
      <alignment vertical="center"/>
    </xf>
    <xf numFmtId="0" fontId="78" fillId="0" borderId="0" xfId="0" applyFont="1" applyFill="1" applyAlignment="1">
      <alignment vertical="center"/>
    </xf>
    <xf numFmtId="0" fontId="57" fillId="0" borderId="0" xfId="0" applyFont="1" applyFill="1" applyBorder="1" applyAlignment="1">
      <alignment vertical="center"/>
    </xf>
    <xf numFmtId="0" fontId="87" fillId="3" borderId="0" xfId="33" applyFont="1" applyFill="1" applyAlignment="1" applyProtection="1">
      <alignment horizontal="left" vertical="center"/>
    </xf>
    <xf numFmtId="0" fontId="64" fillId="0" borderId="0" xfId="0" applyFont="1" applyFill="1" applyBorder="1" applyAlignment="1">
      <alignment horizontal="center" vertical="center"/>
    </xf>
    <xf numFmtId="0" fontId="100" fillId="0" borderId="0" xfId="0" applyFont="1" applyAlignment="1">
      <alignment horizontal="center" vertical="center"/>
    </xf>
    <xf numFmtId="0" fontId="39" fillId="0" borderId="0" xfId="0" applyFont="1" applyFill="1" applyAlignment="1">
      <alignment vertical="center"/>
    </xf>
    <xf numFmtId="0" fontId="100" fillId="0" borderId="0" xfId="0" applyFont="1" applyFill="1" applyAlignment="1">
      <alignment vertical="center"/>
    </xf>
    <xf numFmtId="0" fontId="39" fillId="0" borderId="0" xfId="0" applyFont="1" applyFill="1" applyBorder="1"/>
    <xf numFmtId="0" fontId="39" fillId="0" borderId="0" xfId="0" applyFont="1" applyFill="1" applyBorder="1" applyAlignment="1">
      <alignment vertical="center"/>
    </xf>
    <xf numFmtId="0" fontId="100" fillId="0" borderId="0" xfId="33" applyFont="1" applyFill="1" applyBorder="1" applyAlignment="1" applyProtection="1">
      <alignment horizontal="center" vertical="center"/>
    </xf>
    <xf numFmtId="0" fontId="40" fillId="0" borderId="0" xfId="0" applyFont="1" applyFill="1" applyAlignment="1">
      <alignment vertical="center"/>
    </xf>
    <xf numFmtId="0" fontId="100" fillId="0" borderId="0" xfId="33" quotePrefix="1" applyFont="1" applyFill="1" applyAlignment="1" applyProtection="1">
      <alignment horizontal="left" vertical="center"/>
    </xf>
    <xf numFmtId="0" fontId="142" fillId="0" borderId="0" xfId="0" applyFont="1" applyFill="1" applyAlignment="1">
      <alignment vertical="center"/>
    </xf>
    <xf numFmtId="0" fontId="140" fillId="3" borderId="0" xfId="0" applyFont="1" applyFill="1" applyAlignment="1">
      <alignment horizontal="left" vertical="center"/>
    </xf>
    <xf numFmtId="0" fontId="23" fillId="0" borderId="0" xfId="0" applyFont="1" applyFill="1" applyBorder="1" applyAlignment="1">
      <alignment horizontal="center" vertical="center"/>
    </xf>
    <xf numFmtId="0" fontId="31" fillId="0" borderId="0" xfId="0" applyFont="1" applyFill="1" applyBorder="1" applyAlignment="1">
      <alignment horizontal="center" vertical="center"/>
    </xf>
    <xf numFmtId="0" fontId="64" fillId="0" borderId="0" xfId="0" applyFont="1" applyFill="1" applyAlignment="1">
      <alignment vertical="center"/>
    </xf>
    <xf numFmtId="179" fontId="100" fillId="0" borderId="0" xfId="0" applyNumberFormat="1" applyFont="1" applyAlignment="1">
      <alignment vertical="center"/>
    </xf>
    <xf numFmtId="0" fontId="78" fillId="0" borderId="0" xfId="0" applyFont="1" applyFill="1" applyAlignment="1">
      <alignment horizontal="center" vertical="center"/>
    </xf>
    <xf numFmtId="176" fontId="78" fillId="0" borderId="0" xfId="0" applyNumberFormat="1" applyFont="1" applyFill="1" applyAlignment="1">
      <alignment horizontal="right" vertical="center"/>
    </xf>
    <xf numFmtId="0" fontId="79" fillId="0" borderId="0" xfId="0" applyFont="1" applyFill="1" applyAlignment="1">
      <alignment horizontal="left" vertical="center"/>
    </xf>
    <xf numFmtId="0" fontId="160" fillId="0" borderId="0" xfId="0" applyFont="1" applyFill="1" applyAlignment="1">
      <alignment vertical="center"/>
    </xf>
    <xf numFmtId="0" fontId="161" fillId="0" borderId="0" xfId="0" applyFont="1" applyFill="1" applyAlignment="1">
      <alignment vertical="center"/>
    </xf>
    <xf numFmtId="0" fontId="79" fillId="0" borderId="0" xfId="0" applyFont="1" applyFill="1" applyAlignment="1">
      <alignment horizontal="center" vertical="center"/>
    </xf>
    <xf numFmtId="0" fontId="78" fillId="4" borderId="0" xfId="0" quotePrefix="1" applyFont="1" applyFill="1" applyBorder="1" applyAlignment="1">
      <alignment horizontal="center" vertical="center" wrapText="1"/>
    </xf>
    <xf numFmtId="176" fontId="78" fillId="4" borderId="0" xfId="0" quotePrefix="1" applyNumberFormat="1" applyFont="1" applyFill="1" applyBorder="1" applyAlignment="1">
      <alignment horizontal="center" vertical="center"/>
    </xf>
    <xf numFmtId="179" fontId="24" fillId="0" borderId="0" xfId="0" applyNumberFormat="1" applyFont="1" applyFill="1" applyBorder="1" applyAlignment="1">
      <alignment vertical="center"/>
    </xf>
    <xf numFmtId="179" fontId="37" fillId="0" borderId="0" xfId="0" applyNumberFormat="1" applyFont="1" applyFill="1" applyBorder="1" applyAlignment="1">
      <alignment vertical="center"/>
    </xf>
    <xf numFmtId="179" fontId="24" fillId="0" borderId="0" xfId="0" applyNumberFormat="1" applyFont="1" applyFill="1" applyBorder="1" applyAlignment="1">
      <alignment horizontal="right" vertical="center"/>
    </xf>
    <xf numFmtId="176" fontId="24" fillId="0" borderId="0" xfId="0" applyNumberFormat="1" applyFont="1" applyFill="1" applyBorder="1" applyAlignment="1">
      <alignment horizontal="right" vertical="center" indent="1"/>
    </xf>
    <xf numFmtId="190" fontId="125" fillId="0" borderId="0" xfId="30" applyNumberFormat="1" applyFont="1" applyFill="1" applyBorder="1" applyAlignment="1">
      <alignment horizontal="right" vertical="center"/>
    </xf>
    <xf numFmtId="176" fontId="125" fillId="0" borderId="0" xfId="0" applyNumberFormat="1" applyFont="1" applyFill="1" applyAlignment="1">
      <alignment horizontal="right" vertical="center"/>
    </xf>
    <xf numFmtId="38" fontId="41" fillId="0" borderId="0" xfId="0" applyNumberFormat="1" applyFont="1" applyFill="1" applyBorder="1" applyAlignment="1">
      <alignment horizontal="left" vertical="center" indent="1"/>
    </xf>
    <xf numFmtId="0" fontId="167" fillId="3" borderId="0" xfId="0" applyFont="1" applyFill="1" applyAlignment="1" applyProtection="1">
      <alignment vertical="center"/>
    </xf>
    <xf numFmtId="0" fontId="168" fillId="3" borderId="0" xfId="33" applyFont="1" applyFill="1" applyAlignment="1" applyProtection="1">
      <alignment horizontal="left" vertical="center"/>
    </xf>
    <xf numFmtId="0" fontId="16" fillId="3" borderId="0" xfId="0" applyFont="1" applyFill="1" applyAlignment="1">
      <alignment vertical="center"/>
    </xf>
    <xf numFmtId="0" fontId="15" fillId="3" borderId="0" xfId="0" applyFont="1" applyFill="1" applyAlignment="1">
      <alignment horizontal="left" vertical="center"/>
    </xf>
    <xf numFmtId="176" fontId="37" fillId="0" borderId="17" xfId="0" applyNumberFormat="1" applyFont="1" applyFill="1" applyBorder="1" applyAlignment="1">
      <alignment horizontal="right" vertical="center" indent="1"/>
    </xf>
    <xf numFmtId="176" fontId="39" fillId="0" borderId="7" xfId="0" applyNumberFormat="1" applyFont="1" applyFill="1" applyBorder="1" applyAlignment="1">
      <alignment horizontal="right" vertical="center"/>
    </xf>
    <xf numFmtId="0" fontId="24" fillId="0" borderId="18" xfId="0" applyFont="1" applyFill="1" applyBorder="1" applyAlignment="1">
      <alignment vertical="center"/>
    </xf>
    <xf numFmtId="176" fontId="43" fillId="0" borderId="7" xfId="0" applyNumberFormat="1" applyFont="1" applyFill="1" applyBorder="1" applyAlignment="1">
      <alignment horizontal="right" vertical="center" indent="1"/>
    </xf>
    <xf numFmtId="176" fontId="43" fillId="0" borderId="0" xfId="0" applyNumberFormat="1" applyFont="1" applyFill="1" applyBorder="1" applyAlignment="1">
      <alignment horizontal="right" vertical="center" indent="1"/>
    </xf>
    <xf numFmtId="177" fontId="24" fillId="0" borderId="7" xfId="30" applyNumberFormat="1" applyFont="1" applyFill="1" applyBorder="1" applyAlignment="1">
      <alignment horizontal="right" vertical="center"/>
    </xf>
    <xf numFmtId="177" fontId="41" fillId="0" borderId="3" xfId="0" quotePrefix="1" applyNumberFormat="1" applyFont="1" applyFill="1" applyBorder="1" applyAlignment="1">
      <alignment horizontal="right" vertical="center"/>
    </xf>
    <xf numFmtId="0" fontId="16" fillId="3" borderId="0" xfId="0" applyFont="1" applyFill="1" applyAlignment="1" applyProtection="1">
      <alignment vertical="center"/>
    </xf>
    <xf numFmtId="0" fontId="15" fillId="3" borderId="0" xfId="33" applyFont="1" applyFill="1" applyAlignment="1" applyProtection="1">
      <alignment horizontal="left" vertical="center"/>
    </xf>
    <xf numFmtId="0" fontId="169" fillId="3" borderId="0" xfId="33" applyFont="1" applyFill="1" applyAlignment="1" applyProtection="1">
      <alignment vertical="center"/>
    </xf>
    <xf numFmtId="176" fontId="39" fillId="0" borderId="0" xfId="0" applyNumberFormat="1" applyFont="1" applyFill="1" applyBorder="1" applyAlignment="1">
      <alignment horizontal="right" vertical="center"/>
    </xf>
    <xf numFmtId="176" fontId="125" fillId="0" borderId="0" xfId="30" applyNumberFormat="1" applyFont="1" applyFill="1" applyBorder="1" applyAlignment="1">
      <alignment horizontal="right" vertical="center"/>
    </xf>
    <xf numFmtId="176" fontId="43" fillId="0" borderId="13" xfId="0" applyNumberFormat="1" applyFont="1" applyFill="1" applyBorder="1" applyAlignment="1">
      <alignment horizontal="right" vertical="center" indent="1"/>
    </xf>
    <xf numFmtId="0" fontId="78" fillId="4" borderId="17" xfId="0" quotePrefix="1" applyFont="1" applyFill="1" applyBorder="1" applyAlignment="1">
      <alignment horizontal="center" vertical="center" wrapText="1"/>
    </xf>
    <xf numFmtId="177" fontId="42" fillId="0" borderId="17" xfId="0" quotePrefix="1" applyNumberFormat="1" applyFont="1" applyFill="1" applyBorder="1" applyAlignment="1">
      <alignment horizontal="right" vertical="center"/>
    </xf>
    <xf numFmtId="182" fontId="24" fillId="0" borderId="17" xfId="30" applyNumberFormat="1" applyFont="1" applyFill="1" applyBorder="1" applyAlignment="1">
      <alignment vertical="center"/>
    </xf>
    <xf numFmtId="176" fontId="78" fillId="4" borderId="17" xfId="0" applyNumberFormat="1" applyFont="1" applyFill="1" applyBorder="1" applyAlignment="1">
      <alignment horizontal="center" vertical="center"/>
    </xf>
    <xf numFmtId="0" fontId="37" fillId="0" borderId="17" xfId="0" applyFont="1" applyBorder="1" applyAlignment="1">
      <alignment vertical="center"/>
    </xf>
    <xf numFmtId="178" fontId="24" fillId="0" borderId="17" xfId="0" applyNumberFormat="1" applyFont="1" applyFill="1" applyBorder="1" applyAlignment="1">
      <alignment vertical="center"/>
    </xf>
    <xf numFmtId="188" fontId="24" fillId="0" borderId="17" xfId="0" applyNumberFormat="1" applyFont="1" applyFill="1" applyBorder="1" applyAlignment="1">
      <alignment vertical="center"/>
    </xf>
    <xf numFmtId="179" fontId="55" fillId="0" borderId="17" xfId="0" applyNumberFormat="1" applyFont="1" applyFill="1" applyBorder="1" applyAlignment="1">
      <alignment vertical="center"/>
    </xf>
    <xf numFmtId="0" fontId="24" fillId="0" borderId="17" xfId="0" applyFont="1" applyFill="1" applyBorder="1" applyAlignment="1">
      <alignment vertical="center"/>
    </xf>
    <xf numFmtId="179" fontId="120" fillId="0" borderId="17" xfId="0" applyNumberFormat="1" applyFont="1" applyFill="1" applyBorder="1" applyAlignment="1">
      <alignment horizontal="right" vertical="center"/>
    </xf>
    <xf numFmtId="179" fontId="55" fillId="0" borderId="17" xfId="0" applyNumberFormat="1" applyFont="1" applyFill="1" applyBorder="1" applyAlignment="1">
      <alignment horizontal="right" vertical="center"/>
    </xf>
    <xf numFmtId="179" fontId="24" fillId="0" borderId="17" xfId="0" applyNumberFormat="1" applyFont="1" applyFill="1" applyBorder="1" applyAlignment="1">
      <alignment horizontal="right" vertical="center"/>
    </xf>
    <xf numFmtId="177" fontId="41" fillId="0" borderId="17" xfId="0" quotePrefix="1" applyNumberFormat="1" applyFont="1" applyFill="1" applyBorder="1" applyAlignment="1">
      <alignment horizontal="right" vertical="center"/>
    </xf>
    <xf numFmtId="179" fontId="37" fillId="0" borderId="17" xfId="0" applyNumberFormat="1" applyFont="1" applyFill="1" applyBorder="1" applyAlignment="1">
      <alignment vertical="center"/>
    </xf>
    <xf numFmtId="176" fontId="78" fillId="4" borderId="17" xfId="0" quotePrefix="1" applyNumberFormat="1" applyFont="1" applyFill="1" applyBorder="1" applyAlignment="1">
      <alignment horizontal="center" vertical="center"/>
    </xf>
    <xf numFmtId="177" fontId="42" fillId="0" borderId="18" xfId="0" quotePrefix="1" applyNumberFormat="1" applyFont="1" applyFill="1" applyBorder="1" applyAlignment="1">
      <alignment horizontal="right" vertical="center"/>
    </xf>
    <xf numFmtId="179" fontId="24" fillId="0" borderId="17" xfId="0" applyNumberFormat="1" applyFont="1" applyFill="1" applyBorder="1" applyAlignment="1">
      <alignment vertical="center"/>
    </xf>
    <xf numFmtId="184" fontId="24" fillId="0" borderId="17" xfId="0" applyNumberFormat="1" applyFont="1" applyFill="1" applyBorder="1" applyAlignment="1">
      <alignment vertical="center"/>
    </xf>
    <xf numFmtId="179" fontId="24" fillId="0" borderId="17" xfId="0" applyNumberFormat="1" applyFont="1" applyFill="1" applyBorder="1" applyAlignment="1">
      <alignment horizontal="right" vertical="center"/>
    </xf>
    <xf numFmtId="179" fontId="24" fillId="0" borderId="17" xfId="0" applyNumberFormat="1" applyFont="1" applyFill="1" applyBorder="1" applyAlignment="1">
      <alignment horizontal="right" vertical="center"/>
    </xf>
    <xf numFmtId="176" fontId="24" fillId="0" borderId="17" xfId="0" applyNumberFormat="1" applyFont="1" applyFill="1" applyBorder="1" applyAlignment="1">
      <alignment horizontal="right" vertical="center" indent="1"/>
    </xf>
    <xf numFmtId="0" fontId="78" fillId="4" borderId="22" xfId="0" quotePrefix="1" applyFont="1" applyFill="1" applyBorder="1" applyAlignment="1">
      <alignment horizontal="center" vertical="center" wrapText="1"/>
    </xf>
    <xf numFmtId="176" fontId="37" fillId="0" borderId="22" xfId="0" applyNumberFormat="1" applyFont="1" applyFill="1" applyBorder="1" applyAlignment="1">
      <alignment horizontal="right" vertical="center" indent="1"/>
    </xf>
    <xf numFmtId="177" fontId="42" fillId="0" borderId="22" xfId="0" quotePrefix="1" applyNumberFormat="1" applyFont="1" applyFill="1" applyBorder="1" applyAlignment="1">
      <alignment horizontal="right" vertical="center"/>
    </xf>
    <xf numFmtId="182" fontId="24" fillId="0" borderId="22" xfId="30" applyNumberFormat="1" applyFont="1" applyFill="1" applyBorder="1" applyAlignment="1">
      <alignment vertical="center"/>
    </xf>
    <xf numFmtId="0" fontId="78" fillId="4" borderId="26" xfId="0" quotePrefix="1" applyFont="1" applyFill="1" applyBorder="1" applyAlignment="1">
      <alignment horizontal="center" vertical="center" wrapText="1"/>
    </xf>
    <xf numFmtId="176" fontId="37" fillId="0" borderId="26" xfId="0" applyNumberFormat="1" applyFont="1" applyFill="1" applyBorder="1" applyAlignment="1">
      <alignment horizontal="right" vertical="center" indent="1"/>
    </xf>
    <xf numFmtId="177" fontId="42" fillId="0" borderId="26" xfId="0" quotePrefix="1" applyNumberFormat="1" applyFont="1" applyFill="1" applyBorder="1" applyAlignment="1">
      <alignment horizontal="right" vertical="center"/>
    </xf>
    <xf numFmtId="176" fontId="13" fillId="0" borderId="0" xfId="0" applyNumberFormat="1" applyFont="1" applyAlignment="1">
      <alignment vertical="center"/>
    </xf>
    <xf numFmtId="190" fontId="60" fillId="0" borderId="0" xfId="0" applyNumberFormat="1" applyFont="1" applyAlignment="1">
      <alignment vertical="center"/>
    </xf>
    <xf numFmtId="177" fontId="13" fillId="0" borderId="0" xfId="0" applyNumberFormat="1" applyFont="1" applyAlignment="1">
      <alignment vertical="center"/>
    </xf>
    <xf numFmtId="10" fontId="13" fillId="0" borderId="0" xfId="0" applyNumberFormat="1" applyFont="1" applyAlignment="1">
      <alignment vertical="center"/>
    </xf>
    <xf numFmtId="194" fontId="13" fillId="0" borderId="0" xfId="0" applyNumberFormat="1" applyFont="1" applyAlignment="1">
      <alignment vertical="center"/>
    </xf>
    <xf numFmtId="10" fontId="95" fillId="0" borderId="0" xfId="0" applyNumberFormat="1" applyFont="1" applyFill="1" applyBorder="1" applyAlignment="1">
      <alignment vertical="center"/>
    </xf>
    <xf numFmtId="177" fontId="57" fillId="0" borderId="0" xfId="0" quotePrefix="1" applyNumberFormat="1" applyFont="1" applyFill="1" applyBorder="1" applyAlignment="1">
      <alignment horizontal="right" vertical="center"/>
    </xf>
    <xf numFmtId="176" fontId="95" fillId="0" borderId="0" xfId="0" applyNumberFormat="1" applyFont="1" applyFill="1" applyBorder="1" applyAlignment="1">
      <alignment vertical="center"/>
    </xf>
    <xf numFmtId="177" fontId="95" fillId="0" borderId="0" xfId="0" applyNumberFormat="1" applyFont="1" applyFill="1" applyBorder="1" applyAlignment="1">
      <alignment vertical="center"/>
    </xf>
    <xf numFmtId="10" fontId="95" fillId="0" borderId="0" xfId="28" applyNumberFormat="1" applyFont="1" applyFill="1" applyBorder="1" applyAlignment="1">
      <alignment vertical="center"/>
    </xf>
    <xf numFmtId="176" fontId="95" fillId="0" borderId="0" xfId="0" applyNumberFormat="1" applyFont="1" applyFill="1" applyAlignment="1">
      <alignment horizontal="right" vertical="center"/>
    </xf>
    <xf numFmtId="182" fontId="95" fillId="0" borderId="26" xfId="30" applyNumberFormat="1" applyFont="1" applyFill="1" applyBorder="1" applyAlignment="1">
      <alignment vertical="center"/>
    </xf>
    <xf numFmtId="182" fontId="95" fillId="0" borderId="17" xfId="30" applyNumberFormat="1" applyFont="1" applyFill="1" applyBorder="1" applyAlignment="1">
      <alignment vertical="center"/>
    </xf>
    <xf numFmtId="177" fontId="57" fillId="0" borderId="26" xfId="0" quotePrefix="1" applyNumberFormat="1" applyFont="1" applyFill="1" applyBorder="1" applyAlignment="1">
      <alignment horizontal="right" vertical="center"/>
    </xf>
    <xf numFmtId="177" fontId="57" fillId="0" borderId="17" xfId="0" quotePrefix="1" applyNumberFormat="1" applyFont="1" applyFill="1" applyBorder="1" applyAlignment="1">
      <alignment horizontal="right" vertical="center"/>
    </xf>
    <xf numFmtId="182" fontId="95" fillId="0" borderId="0" xfId="30" applyNumberFormat="1" applyFont="1" applyFill="1" applyBorder="1" applyAlignment="1">
      <alignment vertical="center"/>
    </xf>
    <xf numFmtId="176" fontId="95" fillId="0" borderId="0" xfId="0" applyNumberFormat="1" applyFont="1" applyFill="1" applyAlignment="1">
      <alignment horizontal="right" vertical="center" indent="1"/>
    </xf>
    <xf numFmtId="0" fontId="116" fillId="0" borderId="0" xfId="0" applyFont="1" applyFill="1" applyAlignment="1">
      <alignment horizontal="right" vertical="center" indent="1"/>
    </xf>
    <xf numFmtId="176" fontId="116" fillId="0" borderId="0" xfId="0" applyNumberFormat="1" applyFont="1" applyFill="1" applyBorder="1" applyAlignment="1">
      <alignment horizontal="right" vertical="center"/>
    </xf>
    <xf numFmtId="179" fontId="95" fillId="0" borderId="0" xfId="0" applyNumberFormat="1" applyFont="1" applyFill="1" applyBorder="1" applyAlignment="1">
      <alignment horizontal="right" vertical="center"/>
    </xf>
    <xf numFmtId="179" fontId="95" fillId="0" borderId="17" xfId="0" applyNumberFormat="1" applyFont="1" applyFill="1" applyBorder="1" applyAlignment="1">
      <alignment horizontal="right" vertical="center"/>
    </xf>
    <xf numFmtId="179" fontId="95" fillId="0" borderId="17" xfId="0" applyNumberFormat="1" applyFont="1" applyFill="1" applyBorder="1" applyAlignment="1">
      <alignment vertical="center"/>
    </xf>
    <xf numFmtId="176" fontId="95" fillId="0" borderId="0" xfId="0" applyNumberFormat="1" applyFont="1" applyFill="1" applyBorder="1" applyAlignment="1">
      <alignment horizontal="right" vertical="center" indent="1"/>
    </xf>
    <xf numFmtId="177" fontId="95" fillId="0" borderId="0" xfId="30" applyNumberFormat="1" applyFont="1" applyFill="1" applyBorder="1" applyAlignment="1">
      <alignment horizontal="right" vertical="center"/>
    </xf>
    <xf numFmtId="0" fontId="95" fillId="0" borderId="0" xfId="0" applyFont="1" applyFill="1" applyAlignment="1">
      <alignment horizontal="right" vertical="center"/>
    </xf>
    <xf numFmtId="176" fontId="95" fillId="0" borderId="17" xfId="0" applyNumberFormat="1" applyFont="1" applyFill="1" applyBorder="1" applyAlignment="1">
      <alignment horizontal="right" vertical="center" indent="1"/>
    </xf>
    <xf numFmtId="179" fontId="95" fillId="0" borderId="0" xfId="0" applyNumberFormat="1" applyFont="1" applyFill="1" applyBorder="1" applyAlignment="1">
      <alignment horizontal="right" vertical="center"/>
    </xf>
    <xf numFmtId="179" fontId="95" fillId="0" borderId="17" xfId="0" applyNumberFormat="1" applyFont="1" applyFill="1" applyBorder="1" applyAlignment="1">
      <alignment horizontal="right" vertical="center"/>
    </xf>
    <xf numFmtId="0" fontId="95" fillId="0" borderId="0" xfId="0" applyFont="1" applyFill="1" applyBorder="1" applyAlignment="1">
      <alignment horizontal="center" vertical="center"/>
    </xf>
    <xf numFmtId="10" fontId="37" fillId="0" borderId="0" xfId="0" applyNumberFormat="1" applyFont="1" applyFill="1" applyAlignment="1">
      <alignment vertical="center"/>
    </xf>
    <xf numFmtId="194" fontId="64" fillId="0" borderId="0" xfId="0" applyNumberFormat="1" applyFont="1" applyFill="1" applyBorder="1" applyAlignment="1">
      <alignment horizontal="left" vertical="center"/>
    </xf>
    <xf numFmtId="194" fontId="37" fillId="0" borderId="0" xfId="0" quotePrefix="1" applyNumberFormat="1" applyFont="1" applyFill="1" applyBorder="1" applyAlignment="1">
      <alignment horizontal="right" vertical="center"/>
    </xf>
    <xf numFmtId="194" fontId="42" fillId="0" borderId="17" xfId="0" quotePrefix="1" applyNumberFormat="1" applyFont="1" applyFill="1" applyBorder="1" applyAlignment="1">
      <alignment horizontal="right" vertical="center"/>
    </xf>
    <xf numFmtId="194" fontId="42" fillId="0" borderId="0" xfId="0" quotePrefix="1" applyNumberFormat="1" applyFont="1" applyFill="1" applyBorder="1" applyAlignment="1">
      <alignment horizontal="right" vertical="center"/>
    </xf>
    <xf numFmtId="194" fontId="57" fillId="0" borderId="0" xfId="0" quotePrefix="1" applyNumberFormat="1" applyFont="1" applyFill="1" applyBorder="1" applyAlignment="1">
      <alignment horizontal="right" vertical="center"/>
    </xf>
    <xf numFmtId="194" fontId="57" fillId="0" borderId="17" xfId="0" quotePrefix="1" applyNumberFormat="1" applyFont="1" applyFill="1" applyBorder="1" applyAlignment="1">
      <alignment horizontal="right" vertical="center"/>
    </xf>
    <xf numFmtId="194" fontId="64" fillId="0" borderId="0" xfId="0" applyNumberFormat="1" applyFont="1" applyFill="1" applyBorder="1" applyAlignment="1">
      <alignment vertical="center"/>
    </xf>
    <xf numFmtId="194" fontId="24" fillId="0" borderId="0" xfId="0" applyNumberFormat="1" applyFont="1" applyFill="1" applyBorder="1" applyAlignment="1">
      <alignment vertical="center"/>
    </xf>
    <xf numFmtId="194" fontId="24" fillId="0" borderId="17" xfId="0" applyNumberFormat="1" applyFont="1" applyFill="1" applyBorder="1" applyAlignment="1">
      <alignment vertical="center"/>
    </xf>
    <xf numFmtId="194" fontId="24" fillId="0" borderId="0" xfId="30" applyNumberFormat="1" applyFont="1" applyFill="1" applyBorder="1" applyAlignment="1">
      <alignment vertical="center"/>
    </xf>
    <xf numFmtId="194" fontId="24" fillId="0" borderId="17" xfId="30" applyNumberFormat="1" applyFont="1" applyFill="1" applyBorder="1" applyAlignment="1">
      <alignment vertical="center"/>
    </xf>
    <xf numFmtId="194" fontId="24" fillId="0" borderId="22" xfId="30" applyNumberFormat="1" applyFont="1" applyFill="1" applyBorder="1" applyAlignment="1">
      <alignment vertical="center"/>
    </xf>
    <xf numFmtId="194" fontId="95" fillId="0" borderId="26" xfId="30" applyNumberFormat="1" applyFont="1" applyFill="1" applyBorder="1" applyAlignment="1">
      <alignment vertical="center"/>
    </xf>
    <xf numFmtId="194" fontId="95" fillId="0" borderId="17" xfId="30" applyNumberFormat="1" applyFont="1" applyFill="1" applyBorder="1" applyAlignment="1">
      <alignment vertical="center"/>
    </xf>
    <xf numFmtId="194" fontId="42" fillId="0" borderId="22" xfId="0" quotePrefix="1" applyNumberFormat="1" applyFont="1" applyFill="1" applyBorder="1" applyAlignment="1">
      <alignment horizontal="right" vertical="center"/>
    </xf>
    <xf numFmtId="194" fontId="57" fillId="0" borderId="26" xfId="0" quotePrefix="1" applyNumberFormat="1" applyFont="1" applyFill="1" applyBorder="1" applyAlignment="1">
      <alignment horizontal="right" vertical="center"/>
    </xf>
    <xf numFmtId="194" fontId="13" fillId="0" borderId="0" xfId="0" applyNumberFormat="1" applyFont="1" applyFill="1" applyAlignment="1">
      <alignment vertical="center"/>
    </xf>
    <xf numFmtId="194" fontId="42" fillId="0" borderId="0" xfId="0" applyNumberFormat="1" applyFont="1" applyFill="1" applyAlignment="1">
      <alignment vertical="center"/>
    </xf>
    <xf numFmtId="194" fontId="14" fillId="0" borderId="0" xfId="0" applyNumberFormat="1" applyFont="1" applyAlignment="1">
      <alignment vertical="center"/>
    </xf>
    <xf numFmtId="176" fontId="164" fillId="0" borderId="0" xfId="0" applyNumberFormat="1" applyFont="1" applyAlignment="1">
      <alignment vertical="center"/>
    </xf>
    <xf numFmtId="176" fontId="60" fillId="0" borderId="0" xfId="0" applyNumberFormat="1" applyFont="1" applyAlignment="1">
      <alignment vertical="center"/>
    </xf>
    <xf numFmtId="194" fontId="95" fillId="0" borderId="0" xfId="30" applyNumberFormat="1" applyFont="1" applyFill="1" applyBorder="1" applyAlignment="1">
      <alignment vertical="center"/>
    </xf>
    <xf numFmtId="10" fontId="24" fillId="0" borderId="0" xfId="0" applyNumberFormat="1" applyFont="1" applyFill="1" applyBorder="1" applyAlignment="1">
      <alignment vertical="center"/>
    </xf>
    <xf numFmtId="0" fontId="75" fillId="0" borderId="0" xfId="0" quotePrefix="1" applyFont="1" applyFill="1" applyAlignment="1">
      <alignment horizontal="center" vertical="center" wrapText="1"/>
    </xf>
    <xf numFmtId="177" fontId="75" fillId="0" borderId="0" xfId="0" quotePrefix="1" applyNumberFormat="1" applyFont="1" applyFill="1" applyBorder="1" applyAlignment="1">
      <alignment horizontal="right" vertical="center"/>
    </xf>
    <xf numFmtId="176" fontId="95" fillId="0" borderId="13" xfId="30" applyNumberFormat="1" applyFont="1" applyFill="1" applyBorder="1" applyAlignment="1">
      <alignment horizontal="right" vertical="center"/>
    </xf>
    <xf numFmtId="41" fontId="14" fillId="0" borderId="0" xfId="0" applyNumberFormat="1" applyFont="1" applyAlignment="1">
      <alignment vertical="center"/>
    </xf>
    <xf numFmtId="10" fontId="37" fillId="0" borderId="0" xfId="0" applyNumberFormat="1" applyFont="1" applyFill="1" applyBorder="1" applyAlignment="1">
      <alignment vertical="center"/>
    </xf>
    <xf numFmtId="176" fontId="14" fillId="0" borderId="0" xfId="0" applyNumberFormat="1" applyFont="1" applyAlignment="1">
      <alignment vertical="center"/>
    </xf>
    <xf numFmtId="176" fontId="37" fillId="0" borderId="0" xfId="0" applyNumberFormat="1" applyFont="1" applyAlignment="1">
      <alignment vertical="center"/>
    </xf>
    <xf numFmtId="0" fontId="13" fillId="0" borderId="0" xfId="0" applyFont="1" applyAlignment="1">
      <alignment horizontal="left" vertical="center"/>
    </xf>
    <xf numFmtId="9" fontId="13" fillId="0" borderId="0" xfId="0" applyNumberFormat="1" applyFont="1" applyAlignment="1">
      <alignment vertical="center"/>
    </xf>
    <xf numFmtId="0" fontId="42" fillId="0" borderId="12" xfId="0" applyFont="1" applyFill="1" applyBorder="1" applyAlignment="1">
      <alignment vertical="center"/>
    </xf>
    <xf numFmtId="176" fontId="37" fillId="0" borderId="12" xfId="0" applyNumberFormat="1" applyFont="1" applyFill="1" applyBorder="1" applyAlignment="1">
      <alignment horizontal="right" vertical="center"/>
    </xf>
    <xf numFmtId="176" fontId="24" fillId="0" borderId="12" xfId="0" applyNumberFormat="1" applyFont="1" applyFill="1" applyBorder="1" applyAlignment="1">
      <alignment horizontal="right" vertical="center"/>
    </xf>
    <xf numFmtId="176" fontId="95" fillId="0" borderId="12" xfId="0" applyNumberFormat="1" applyFont="1" applyFill="1" applyBorder="1" applyAlignment="1">
      <alignment horizontal="right" vertical="center"/>
    </xf>
    <xf numFmtId="176" fontId="37" fillId="0" borderId="0" xfId="0" applyNumberFormat="1" applyFont="1" applyFill="1" applyBorder="1" applyAlignment="1">
      <alignment horizontal="right" vertical="center"/>
    </xf>
    <xf numFmtId="176" fontId="24" fillId="0" borderId="0" xfId="0" applyNumberFormat="1" applyFont="1" applyFill="1" applyBorder="1" applyAlignment="1">
      <alignment horizontal="right" vertical="center"/>
    </xf>
    <xf numFmtId="176" fontId="24" fillId="0" borderId="7" xfId="0" applyNumberFormat="1" applyFont="1" applyFill="1" applyBorder="1" applyAlignment="1">
      <alignment horizontal="right" vertical="center"/>
    </xf>
    <xf numFmtId="176" fontId="24" fillId="0" borderId="13" xfId="0" applyNumberFormat="1" applyFont="1" applyFill="1" applyBorder="1" applyAlignment="1">
      <alignment horizontal="right" vertical="center"/>
    </xf>
    <xf numFmtId="176" fontId="95" fillId="0" borderId="7" xfId="0" applyNumberFormat="1" applyFont="1" applyFill="1" applyBorder="1" applyAlignment="1">
      <alignment horizontal="right" vertical="center"/>
    </xf>
    <xf numFmtId="176" fontId="24" fillId="0" borderId="3" xfId="0" applyNumberFormat="1" applyFont="1" applyFill="1" applyBorder="1" applyAlignment="1">
      <alignment horizontal="right" vertical="center"/>
    </xf>
    <xf numFmtId="176" fontId="95" fillId="0" borderId="3" xfId="0" applyNumberFormat="1" applyFont="1" applyFill="1" applyBorder="1" applyAlignment="1">
      <alignment horizontal="right" vertical="center"/>
    </xf>
    <xf numFmtId="176" fontId="95" fillId="0" borderId="0" xfId="0" applyNumberFormat="1" applyFont="1" applyFill="1" applyBorder="1" applyAlignment="1">
      <alignment horizontal="right" vertical="center"/>
    </xf>
    <xf numFmtId="0" fontId="41" fillId="0" borderId="8" xfId="0" applyFont="1" applyFill="1" applyBorder="1" applyAlignment="1">
      <alignment horizontal="left" vertical="center"/>
    </xf>
    <xf numFmtId="0" fontId="42" fillId="0" borderId="8" xfId="0" applyFont="1" applyFill="1" applyBorder="1" applyAlignment="1">
      <alignment vertical="center"/>
    </xf>
    <xf numFmtId="176" fontId="37" fillId="0" borderId="8" xfId="0" applyNumberFormat="1" applyFont="1" applyFill="1" applyBorder="1" applyAlignment="1">
      <alignment horizontal="right" vertical="center"/>
    </xf>
    <xf numFmtId="0" fontId="42" fillId="0" borderId="2" xfId="0" applyFont="1" applyFill="1" applyBorder="1" applyAlignment="1">
      <alignment vertical="center"/>
    </xf>
    <xf numFmtId="0" fontId="42" fillId="0" borderId="13" xfId="0" applyFont="1" applyFill="1" applyBorder="1" applyAlignment="1">
      <alignment vertical="center"/>
    </xf>
    <xf numFmtId="190" fontId="24" fillId="0" borderId="7" xfId="28" applyNumberFormat="1" applyFont="1" applyFill="1" applyBorder="1" applyAlignment="1">
      <alignment horizontal="right" vertical="center"/>
    </xf>
    <xf numFmtId="190" fontId="95" fillId="0" borderId="7" xfId="0" applyNumberFormat="1" applyFont="1" applyFill="1" applyBorder="1" applyAlignment="1">
      <alignment horizontal="right" vertical="center"/>
    </xf>
    <xf numFmtId="0" fontId="42" fillId="0" borderId="0" xfId="0" applyFont="1" applyFill="1" applyBorder="1" applyAlignment="1">
      <alignment vertical="center"/>
    </xf>
    <xf numFmtId="190" fontId="24" fillId="0" borderId="0" xfId="28" applyNumberFormat="1" applyFont="1" applyFill="1" applyBorder="1" applyAlignment="1">
      <alignment horizontal="right" vertical="center"/>
    </xf>
    <xf numFmtId="190" fontId="95" fillId="0" borderId="0" xfId="0" applyNumberFormat="1" applyFont="1" applyFill="1" applyBorder="1" applyAlignment="1">
      <alignment horizontal="right" vertical="center"/>
    </xf>
    <xf numFmtId="0" fontId="42" fillId="0" borderId="3" xfId="0" applyFont="1" applyFill="1" applyBorder="1" applyAlignment="1">
      <alignment vertical="center"/>
    </xf>
    <xf numFmtId="41" fontId="24" fillId="0" borderId="0" xfId="28" applyNumberFormat="1" applyFont="1" applyFill="1" applyBorder="1" applyAlignment="1">
      <alignment horizontal="right" vertical="center"/>
    </xf>
    <xf numFmtId="190" fontId="24" fillId="0" borderId="3" xfId="28" applyNumberFormat="1" applyFont="1" applyFill="1" applyBorder="1" applyAlignment="1">
      <alignment horizontal="right" vertical="center"/>
    </xf>
    <xf numFmtId="190" fontId="95" fillId="0" borderId="3" xfId="0" applyNumberFormat="1" applyFont="1" applyFill="1" applyBorder="1" applyAlignment="1">
      <alignment horizontal="right" vertical="center"/>
    </xf>
    <xf numFmtId="0" fontId="41" fillId="0" borderId="12" xfId="0" applyFont="1" applyFill="1" applyBorder="1" applyAlignment="1">
      <alignment horizontal="left" vertical="center"/>
    </xf>
    <xf numFmtId="190" fontId="24" fillId="0" borderId="8" xfId="0" applyNumberFormat="1" applyFont="1" applyFill="1" applyBorder="1" applyAlignment="1">
      <alignment horizontal="right" vertical="center"/>
    </xf>
    <xf numFmtId="190" fontId="24" fillId="0" borderId="12" xfId="0" applyNumberFormat="1" applyFont="1" applyFill="1" applyBorder="1" applyAlignment="1">
      <alignment horizontal="right" vertical="center"/>
    </xf>
    <xf numFmtId="190" fontId="95" fillId="0" borderId="12" xfId="0" applyNumberFormat="1" applyFont="1" applyFill="1" applyBorder="1" applyAlignment="1">
      <alignment horizontal="right" vertical="center"/>
    </xf>
    <xf numFmtId="10" fontId="41" fillId="0" borderId="2" xfId="28" applyNumberFormat="1" applyFont="1" applyFill="1" applyBorder="1" applyAlignment="1">
      <alignment horizontal="center" vertical="center"/>
    </xf>
    <xf numFmtId="10" fontId="41" fillId="0" borderId="13" xfId="28" applyNumberFormat="1" applyFont="1" applyFill="1" applyBorder="1" applyAlignment="1">
      <alignment horizontal="center" vertical="center"/>
    </xf>
    <xf numFmtId="190" fontId="95" fillId="0" borderId="13" xfId="28" applyNumberFormat="1" applyFont="1" applyFill="1" applyBorder="1" applyAlignment="1">
      <alignment horizontal="right" vertical="center"/>
    </xf>
    <xf numFmtId="10" fontId="41" fillId="0" borderId="0" xfId="28" applyNumberFormat="1" applyFont="1" applyFill="1" applyBorder="1" applyAlignment="1">
      <alignment horizontal="center" vertical="center"/>
    </xf>
    <xf numFmtId="190" fontId="95" fillId="0" borderId="0" xfId="28" applyNumberFormat="1" applyFont="1" applyFill="1" applyBorder="1" applyAlignment="1">
      <alignment horizontal="right" vertical="center"/>
    </xf>
    <xf numFmtId="190" fontId="95" fillId="0" borderId="3" xfId="28" applyNumberFormat="1" applyFont="1" applyFill="1" applyBorder="1" applyAlignment="1">
      <alignment horizontal="right" vertical="center"/>
    </xf>
    <xf numFmtId="10" fontId="41" fillId="0" borderId="7" xfId="28" applyNumberFormat="1" applyFont="1" applyFill="1" applyBorder="1" applyAlignment="1">
      <alignment horizontal="center" vertical="center"/>
    </xf>
    <xf numFmtId="190" fontId="24" fillId="0" borderId="7" xfId="0" applyNumberFormat="1" applyFont="1" applyFill="1" applyBorder="1" applyAlignment="1">
      <alignment horizontal="right" vertical="center"/>
    </xf>
    <xf numFmtId="190" fontId="95" fillId="0" borderId="7" xfId="0" applyNumberFormat="1" applyFont="1" applyFill="1" applyBorder="1" applyAlignment="1">
      <alignment horizontal="right" vertical="center"/>
    </xf>
    <xf numFmtId="190" fontId="95" fillId="0" borderId="0" xfId="0" applyNumberFormat="1" applyFont="1" applyFill="1" applyBorder="1" applyAlignment="1">
      <alignment horizontal="right" vertical="center"/>
    </xf>
    <xf numFmtId="0" fontId="41" fillId="0" borderId="0" xfId="0" applyFont="1" applyFill="1" applyBorder="1" applyAlignment="1">
      <alignment horizontal="left" vertical="center"/>
    </xf>
    <xf numFmtId="10" fontId="41" fillId="0" borderId="0" xfId="28" applyNumberFormat="1" applyFont="1" applyFill="1" applyBorder="1" applyAlignment="1">
      <alignment horizontal="left" vertical="center"/>
    </xf>
    <xf numFmtId="190" fontId="24" fillId="0" borderId="3" xfId="0" applyNumberFormat="1" applyFont="1" applyFill="1" applyBorder="1" applyAlignment="1">
      <alignment horizontal="right" vertical="center"/>
    </xf>
    <xf numFmtId="190" fontId="95" fillId="0" borderId="3" xfId="0" applyNumberFormat="1" applyFont="1" applyFill="1" applyBorder="1" applyAlignment="1">
      <alignment horizontal="right" vertical="center"/>
    </xf>
    <xf numFmtId="176" fontId="24" fillId="0" borderId="12" xfId="30" applyNumberFormat="1" applyFont="1" applyFill="1" applyBorder="1" applyAlignment="1">
      <alignment horizontal="right" vertical="center"/>
    </xf>
    <xf numFmtId="176" fontId="95" fillId="0" borderId="12" xfId="0" applyNumberFormat="1" applyFont="1" applyFill="1" applyBorder="1" applyAlignment="1">
      <alignment horizontal="right" vertical="center"/>
    </xf>
    <xf numFmtId="189" fontId="24" fillId="0" borderId="0" xfId="0" applyNumberFormat="1" applyFont="1" applyFill="1" applyBorder="1" applyAlignment="1">
      <alignment horizontal="right" vertical="center"/>
    </xf>
    <xf numFmtId="189" fontId="24" fillId="0" borderId="7" xfId="0" applyNumberFormat="1" applyFont="1" applyFill="1" applyBorder="1" applyAlignment="1">
      <alignment horizontal="right" vertical="center"/>
    </xf>
    <xf numFmtId="189" fontId="24" fillId="0" borderId="13" xfId="0" applyNumberFormat="1" applyFont="1" applyFill="1" applyBorder="1" applyAlignment="1">
      <alignment horizontal="right" vertical="center"/>
    </xf>
    <xf numFmtId="189" fontId="95" fillId="0" borderId="7" xfId="0" applyNumberFormat="1" applyFont="1" applyFill="1" applyBorder="1" applyAlignment="1">
      <alignment horizontal="right" vertical="center"/>
    </xf>
    <xf numFmtId="189" fontId="95" fillId="0" borderId="0" xfId="0" applyNumberFormat="1" applyFont="1" applyFill="1" applyBorder="1" applyAlignment="1">
      <alignment horizontal="right" vertical="center"/>
    </xf>
    <xf numFmtId="0" fontId="37" fillId="0" borderId="3" xfId="0" applyFont="1" applyFill="1" applyBorder="1" applyAlignment="1">
      <alignment vertical="center"/>
    </xf>
    <xf numFmtId="189" fontId="24" fillId="0" borderId="3" xfId="0" applyNumberFormat="1" applyFont="1" applyFill="1" applyBorder="1" applyAlignment="1">
      <alignment horizontal="right" vertical="center"/>
    </xf>
    <xf numFmtId="189" fontId="95" fillId="0" borderId="3" xfId="0" applyNumberFormat="1" applyFont="1" applyFill="1" applyBorder="1" applyAlignment="1">
      <alignment horizontal="right" vertical="center"/>
    </xf>
    <xf numFmtId="176" fontId="41" fillId="0" borderId="8" xfId="0" applyNumberFormat="1" applyFont="1" applyFill="1" applyBorder="1" applyAlignment="1">
      <alignment horizontal="left" vertical="center"/>
    </xf>
    <xf numFmtId="10" fontId="24" fillId="0" borderId="0" xfId="28" applyNumberFormat="1" applyFont="1" applyFill="1" applyBorder="1" applyAlignment="1">
      <alignment horizontal="left" vertical="center"/>
    </xf>
    <xf numFmtId="10" fontId="24" fillId="0" borderId="3" xfId="28" applyNumberFormat="1" applyFont="1" applyFill="1" applyBorder="1" applyAlignment="1">
      <alignment horizontal="left" vertical="center"/>
    </xf>
    <xf numFmtId="194" fontId="24" fillId="0" borderId="0" xfId="0" applyNumberFormat="1" applyFont="1" applyFill="1" applyBorder="1" applyAlignment="1">
      <alignment vertical="top"/>
    </xf>
    <xf numFmtId="194" fontId="24" fillId="0" borderId="0" xfId="0" applyNumberFormat="1" applyFont="1" applyFill="1" applyBorder="1" applyAlignment="1">
      <alignment horizontal="right" vertical="center"/>
    </xf>
    <xf numFmtId="183" fontId="42" fillId="0" borderId="5" xfId="30" applyNumberFormat="1" applyFont="1" applyFill="1" applyBorder="1" applyAlignment="1">
      <alignment vertical="center"/>
    </xf>
    <xf numFmtId="176" fontId="24" fillId="0" borderId="11" xfId="0" applyNumberFormat="1" applyFont="1" applyFill="1" applyBorder="1" applyAlignment="1">
      <alignment horizontal="right" vertical="center"/>
    </xf>
    <xf numFmtId="176" fontId="95" fillId="0" borderId="11" xfId="0" applyNumberFormat="1" applyFont="1" applyFill="1" applyBorder="1" applyAlignment="1">
      <alignment horizontal="right" vertical="center"/>
    </xf>
    <xf numFmtId="183" fontId="37" fillId="0" borderId="0" xfId="30" applyNumberFormat="1" applyFont="1" applyFill="1" applyBorder="1" applyAlignment="1">
      <alignment vertical="center"/>
    </xf>
    <xf numFmtId="176" fontId="24" fillId="0" borderId="0" xfId="0" applyNumberFormat="1" applyFont="1" applyFill="1" applyAlignment="1">
      <alignment horizontal="right" vertical="center"/>
    </xf>
    <xf numFmtId="176" fontId="24" fillId="0" borderId="10" xfId="0" applyNumberFormat="1" applyFont="1" applyFill="1" applyBorder="1" applyAlignment="1">
      <alignment horizontal="right" vertical="center"/>
    </xf>
    <xf numFmtId="176" fontId="24" fillId="0" borderId="0" xfId="0" applyNumberFormat="1" applyFont="1" applyFill="1" applyBorder="1" applyAlignment="1">
      <alignment horizontal="right" vertical="center"/>
    </xf>
    <xf numFmtId="176" fontId="95" fillId="0" borderId="0" xfId="0" applyNumberFormat="1" applyFont="1" applyFill="1" applyBorder="1" applyAlignment="1">
      <alignment horizontal="right" vertical="center"/>
    </xf>
    <xf numFmtId="176" fontId="24" fillId="0" borderId="3" xfId="0" applyNumberFormat="1" applyFont="1" applyFill="1" applyBorder="1" applyAlignment="1">
      <alignment horizontal="right" vertical="center"/>
    </xf>
    <xf numFmtId="176" fontId="95" fillId="0" borderId="3" xfId="0" applyNumberFormat="1" applyFont="1" applyFill="1" applyBorder="1" applyAlignment="1">
      <alignment horizontal="right" vertical="center"/>
    </xf>
    <xf numFmtId="183" fontId="42" fillId="0" borderId="3" xfId="30" applyNumberFormat="1" applyFont="1" applyFill="1" applyBorder="1" applyAlignment="1">
      <alignment vertical="center"/>
    </xf>
    <xf numFmtId="176" fontId="24" fillId="0" borderId="14" xfId="0" applyNumberFormat="1" applyFont="1" applyFill="1" applyBorder="1" applyAlignment="1">
      <alignment horizontal="right" vertical="center"/>
    </xf>
    <xf numFmtId="176" fontId="24" fillId="0" borderId="13" xfId="0" applyNumberFormat="1" applyFont="1" applyFill="1" applyBorder="1" applyAlignment="1">
      <alignment horizontal="right" vertical="center"/>
    </xf>
    <xf numFmtId="176" fontId="24" fillId="0" borderId="7" xfId="0" applyNumberFormat="1" applyFont="1" applyFill="1" applyBorder="1" applyAlignment="1">
      <alignment horizontal="right" vertical="center"/>
    </xf>
    <xf numFmtId="176" fontId="95" fillId="0" borderId="7" xfId="0" applyNumberFormat="1" applyFont="1" applyFill="1" applyBorder="1" applyAlignment="1">
      <alignment horizontal="right" vertical="center"/>
    </xf>
    <xf numFmtId="0" fontId="75" fillId="0" borderId="0" xfId="0" applyFont="1" applyFill="1" applyAlignment="1">
      <alignment horizontal="right" vertical="center"/>
    </xf>
    <xf numFmtId="183" fontId="42" fillId="0" borderId="1" xfId="0" applyNumberFormat="1" applyFont="1" applyFill="1" applyBorder="1" applyAlignment="1">
      <alignment vertical="center"/>
    </xf>
    <xf numFmtId="176" fontId="24" fillId="0" borderId="12" xfId="0" applyNumberFormat="1" applyFont="1" applyFill="1" applyBorder="1" applyAlignment="1">
      <alignment horizontal="right" vertical="center"/>
    </xf>
    <xf numFmtId="176" fontId="95" fillId="0" borderId="12" xfId="0" applyNumberFormat="1" applyFont="1" applyFill="1" applyBorder="1" applyAlignment="1">
      <alignment horizontal="right" vertical="center"/>
    </xf>
    <xf numFmtId="176" fontId="24" fillId="0" borderId="1" xfId="0" applyNumberFormat="1" applyFont="1" applyFill="1" applyBorder="1" applyAlignment="1">
      <alignment horizontal="right" vertical="center"/>
    </xf>
    <xf numFmtId="0" fontId="41" fillId="0" borderId="12" xfId="0" applyFont="1" applyFill="1" applyBorder="1" applyAlignment="1">
      <alignment vertical="center"/>
    </xf>
    <xf numFmtId="191" fontId="24" fillId="0" borderId="12" xfId="28" applyNumberFormat="1" applyFont="1" applyFill="1" applyBorder="1" applyAlignment="1">
      <alignment horizontal="right" vertical="center"/>
    </xf>
    <xf numFmtId="191" fontId="95" fillId="0" borderId="12" xfId="0" applyNumberFormat="1" applyFont="1" applyFill="1" applyBorder="1" applyAlignment="1">
      <alignment horizontal="right" vertical="center"/>
    </xf>
    <xf numFmtId="0" fontId="41" fillId="0" borderId="3" xfId="0" applyFont="1" applyFill="1" applyBorder="1" applyAlignment="1">
      <alignment vertical="center"/>
    </xf>
    <xf numFmtId="191" fontId="24" fillId="0" borderId="3" xfId="28" applyNumberFormat="1" applyFont="1" applyFill="1" applyBorder="1" applyAlignment="1">
      <alignment horizontal="right" vertical="center"/>
    </xf>
    <xf numFmtId="41" fontId="41" fillId="0" borderId="12" xfId="30" applyFont="1" applyFill="1" applyBorder="1" applyAlignment="1">
      <alignment vertical="center"/>
    </xf>
    <xf numFmtId="190" fontId="24" fillId="0" borderId="12" xfId="30" applyNumberFormat="1" applyFont="1" applyFill="1" applyBorder="1" applyAlignment="1">
      <alignment horizontal="right" vertical="center"/>
    </xf>
    <xf numFmtId="190" fontId="24" fillId="0" borderId="12" xfId="0" applyNumberFormat="1" applyFont="1" applyFill="1" applyBorder="1" applyAlignment="1">
      <alignment horizontal="right" vertical="center"/>
    </xf>
    <xf numFmtId="190" fontId="95" fillId="0" borderId="12" xfId="0" applyNumberFormat="1" applyFont="1" applyFill="1" applyBorder="1" applyAlignment="1">
      <alignment horizontal="right" vertical="center"/>
    </xf>
    <xf numFmtId="41" fontId="41" fillId="0" borderId="3" xfId="30" applyFont="1" applyFill="1" applyBorder="1" applyAlignment="1">
      <alignment vertical="center"/>
    </xf>
    <xf numFmtId="190" fontId="24" fillId="0" borderId="3" xfId="30" applyNumberFormat="1" applyFont="1" applyFill="1" applyBorder="1" applyAlignment="1">
      <alignment horizontal="right" vertical="center"/>
    </xf>
    <xf numFmtId="190" fontId="24" fillId="0" borderId="3" xfId="0" applyNumberFormat="1" applyFont="1" applyFill="1" applyBorder="1" applyAlignment="1">
      <alignment horizontal="right" vertical="center"/>
    </xf>
    <xf numFmtId="41" fontId="41" fillId="0" borderId="0" xfId="30" applyFont="1" applyFill="1" applyAlignment="1">
      <alignment vertical="center"/>
    </xf>
    <xf numFmtId="190" fontId="24" fillId="0" borderId="0" xfId="30" applyNumberFormat="1" applyFont="1" applyFill="1" applyAlignment="1">
      <alignment horizontal="right" vertical="center"/>
    </xf>
    <xf numFmtId="190" fontId="24" fillId="0" borderId="0" xfId="0" applyNumberFormat="1" applyFont="1" applyFill="1" applyAlignment="1">
      <alignment horizontal="right" vertical="center"/>
    </xf>
    <xf numFmtId="190" fontId="24" fillId="0" borderId="13" xfId="0" applyNumberFormat="1" applyFont="1" applyFill="1" applyBorder="1" applyAlignment="1">
      <alignment horizontal="right" vertical="center"/>
    </xf>
    <xf numFmtId="190" fontId="24" fillId="0" borderId="0" xfId="0" applyNumberFormat="1" applyFont="1" applyFill="1" applyBorder="1" applyAlignment="1">
      <alignment horizontal="right" vertical="center"/>
    </xf>
    <xf numFmtId="190" fontId="95" fillId="0" borderId="7" xfId="0" applyNumberFormat="1" applyFont="1" applyFill="1" applyBorder="1" applyAlignment="1">
      <alignment horizontal="right" vertical="center"/>
    </xf>
    <xf numFmtId="0" fontId="24" fillId="0" borderId="0" xfId="0" applyFont="1" applyFill="1"/>
    <xf numFmtId="190" fontId="95" fillId="0" borderId="0" xfId="0" applyNumberFormat="1" applyFont="1" applyFill="1" applyBorder="1" applyAlignment="1">
      <alignment horizontal="right" vertical="center"/>
    </xf>
    <xf numFmtId="0" fontId="41" fillId="0" borderId="0" xfId="0" applyFont="1" applyFill="1"/>
    <xf numFmtId="190" fontId="95" fillId="0" borderId="3" xfId="0" applyNumberFormat="1" applyFont="1" applyFill="1" applyBorder="1" applyAlignment="1">
      <alignment horizontal="right" vertical="center"/>
    </xf>
    <xf numFmtId="41" fontId="41" fillId="0" borderId="7" xfId="30" applyFont="1" applyFill="1" applyBorder="1" applyAlignment="1">
      <alignment vertical="center"/>
    </xf>
    <xf numFmtId="0" fontId="42" fillId="0" borderId="7" xfId="0" applyFont="1" applyFill="1" applyBorder="1" applyAlignment="1">
      <alignment vertical="center"/>
    </xf>
    <xf numFmtId="0" fontId="41" fillId="0" borderId="7" xfId="0" applyFont="1" applyFill="1" applyBorder="1" applyAlignment="1">
      <alignment horizontal="left" vertical="center"/>
    </xf>
    <xf numFmtId="176" fontId="24" fillId="0" borderId="7" xfId="30" applyNumberFormat="1" applyFont="1" applyFill="1" applyBorder="1" applyAlignment="1">
      <alignment horizontal="right" vertical="center"/>
    </xf>
    <xf numFmtId="176" fontId="24" fillId="0" borderId="7" xfId="0" applyNumberFormat="1" applyFont="1" applyFill="1" applyBorder="1" applyAlignment="1">
      <alignment horizontal="right" vertical="center"/>
    </xf>
    <xf numFmtId="176" fontId="24" fillId="0" borderId="13" xfId="0" applyNumberFormat="1" applyFont="1" applyFill="1" applyBorder="1" applyAlignment="1">
      <alignment horizontal="right" vertical="center"/>
    </xf>
    <xf numFmtId="176" fontId="95" fillId="0" borderId="7" xfId="0" applyNumberFormat="1" applyFont="1" applyFill="1" applyBorder="1" applyAlignment="1">
      <alignment horizontal="right" vertical="center"/>
    </xf>
    <xf numFmtId="0" fontId="41" fillId="0" borderId="3" xfId="0" applyFont="1" applyFill="1" applyBorder="1" applyAlignment="1">
      <alignment horizontal="left" vertical="center"/>
    </xf>
    <xf numFmtId="176" fontId="24" fillId="0" borderId="3" xfId="30" applyNumberFormat="1" applyFont="1" applyFill="1" applyBorder="1" applyAlignment="1">
      <alignment horizontal="right" vertical="center"/>
    </xf>
    <xf numFmtId="176" fontId="24" fillId="0" borderId="3" xfId="0" applyNumberFormat="1" applyFont="1" applyFill="1" applyBorder="1" applyAlignment="1">
      <alignment horizontal="right" vertical="center"/>
    </xf>
    <xf numFmtId="176" fontId="95" fillId="0" borderId="3" xfId="0" applyNumberFormat="1" applyFont="1" applyFill="1" applyBorder="1" applyAlignment="1">
      <alignment horizontal="right" vertical="center"/>
    </xf>
    <xf numFmtId="0" fontId="120" fillId="0" borderId="12" xfId="0" applyFont="1" applyFill="1" applyBorder="1" applyAlignment="1">
      <alignment vertical="center"/>
    </xf>
    <xf numFmtId="0" fontId="55" fillId="0" borderId="12" xfId="0" applyFont="1" applyFill="1" applyBorder="1" applyAlignment="1">
      <alignment vertical="center"/>
    </xf>
    <xf numFmtId="176" fontId="24" fillId="0" borderId="19" xfId="0" applyNumberFormat="1" applyFont="1" applyFill="1" applyBorder="1" applyAlignment="1">
      <alignment horizontal="right" vertical="center"/>
    </xf>
    <xf numFmtId="176" fontId="95" fillId="0" borderId="8" xfId="0" applyNumberFormat="1" applyFont="1" applyFill="1" applyBorder="1" applyAlignment="1">
      <alignment horizontal="right" vertical="center"/>
    </xf>
    <xf numFmtId="176" fontId="95" fillId="0" borderId="19" xfId="0" applyNumberFormat="1" applyFont="1" applyFill="1" applyBorder="1" applyAlignment="1">
      <alignment horizontal="right" vertical="center"/>
    </xf>
    <xf numFmtId="176" fontId="24" fillId="0" borderId="17" xfId="0" applyNumberFormat="1" applyFont="1" applyFill="1" applyBorder="1" applyAlignment="1">
      <alignment horizontal="right" vertical="center"/>
    </xf>
    <xf numFmtId="176" fontId="95" fillId="0" borderId="13" xfId="0" applyNumberFormat="1" applyFont="1" applyFill="1" applyBorder="1" applyAlignment="1">
      <alignment horizontal="right" vertical="center"/>
    </xf>
    <xf numFmtId="176" fontId="95" fillId="0" borderId="20" xfId="0" applyNumberFormat="1" applyFont="1" applyFill="1" applyBorder="1" applyAlignment="1">
      <alignment horizontal="right" vertical="center"/>
    </xf>
    <xf numFmtId="176" fontId="95" fillId="0" borderId="17" xfId="0" applyNumberFormat="1" applyFont="1" applyFill="1" applyBorder="1" applyAlignment="1">
      <alignment horizontal="right" vertical="center"/>
    </xf>
    <xf numFmtId="0" fontId="41" fillId="0" borderId="1" xfId="0" applyFont="1" applyFill="1" applyBorder="1" applyAlignment="1">
      <alignment vertical="center"/>
    </xf>
    <xf numFmtId="179" fontId="41" fillId="0" borderId="1" xfId="0" applyNumberFormat="1" applyFont="1" applyFill="1" applyBorder="1" applyAlignment="1">
      <alignment vertical="center"/>
    </xf>
    <xf numFmtId="179" fontId="41" fillId="0" borderId="12" xfId="0" applyNumberFormat="1" applyFont="1" applyFill="1" applyBorder="1" applyAlignment="1">
      <alignment vertical="center"/>
    </xf>
    <xf numFmtId="0" fontId="41" fillId="0" borderId="8" xfId="0" applyFont="1" applyFill="1" applyBorder="1" applyAlignment="1">
      <alignment vertical="center"/>
    </xf>
    <xf numFmtId="0" fontId="41" fillId="0" borderId="12" xfId="0" applyFont="1" applyFill="1" applyBorder="1" applyAlignment="1">
      <alignment vertical="center"/>
    </xf>
    <xf numFmtId="176" fontId="24" fillId="0" borderId="8" xfId="30" applyNumberFormat="1" applyFont="1" applyFill="1" applyBorder="1" applyAlignment="1">
      <alignment horizontal="right" vertical="center"/>
    </xf>
    <xf numFmtId="176" fontId="24" fillId="0" borderId="19" xfId="30" applyNumberFormat="1" applyFont="1" applyFill="1" applyBorder="1" applyAlignment="1">
      <alignment horizontal="right" vertical="center"/>
    </xf>
    <xf numFmtId="176" fontId="95" fillId="0" borderId="8" xfId="0" applyNumberFormat="1" applyFont="1" applyFill="1" applyBorder="1" applyAlignment="1">
      <alignment horizontal="right" vertical="center"/>
    </xf>
    <xf numFmtId="0" fontId="24" fillId="0" borderId="8" xfId="0" applyFont="1" applyFill="1" applyBorder="1" applyAlignment="1">
      <alignment vertical="center"/>
    </xf>
    <xf numFmtId="0" fontId="24" fillId="0" borderId="12" xfId="0" applyFont="1" applyFill="1" applyBorder="1" applyAlignment="1">
      <alignment vertical="center"/>
    </xf>
    <xf numFmtId="0" fontId="41" fillId="0" borderId="3" xfId="0" applyFont="1" applyFill="1" applyBorder="1" applyAlignment="1">
      <alignment vertical="center"/>
    </xf>
    <xf numFmtId="0" fontId="24" fillId="0" borderId="3" xfId="0" applyFont="1" applyFill="1" applyBorder="1" applyAlignment="1">
      <alignment vertical="center"/>
    </xf>
    <xf numFmtId="190" fontId="24" fillId="0" borderId="18" xfId="30" applyNumberFormat="1" applyFont="1" applyFill="1" applyBorder="1" applyAlignment="1">
      <alignment horizontal="right" vertical="center"/>
    </xf>
    <xf numFmtId="190" fontId="24" fillId="0" borderId="19" xfId="30" applyNumberFormat="1" applyFont="1" applyFill="1" applyBorder="1" applyAlignment="1">
      <alignment horizontal="right" vertical="center"/>
    </xf>
    <xf numFmtId="190" fontId="95" fillId="0" borderId="12" xfId="0" applyNumberFormat="1" applyFont="1" applyFill="1" applyBorder="1" applyAlignment="1">
      <alignment horizontal="right" vertical="center"/>
    </xf>
    <xf numFmtId="190" fontId="95" fillId="0" borderId="8" xfId="0" applyNumberFormat="1" applyFont="1" applyFill="1" applyBorder="1" applyAlignment="1">
      <alignment horizontal="right" vertical="center"/>
    </xf>
    <xf numFmtId="0" fontId="41" fillId="0" borderId="7" xfId="0" applyFont="1" applyFill="1" applyBorder="1" applyAlignment="1">
      <alignment vertical="center"/>
    </xf>
    <xf numFmtId="0" fontId="41" fillId="0" borderId="13" xfId="0" applyFont="1" applyFill="1" applyBorder="1" applyAlignment="1">
      <alignment vertical="center"/>
    </xf>
    <xf numFmtId="176" fontId="24" fillId="0" borderId="20" xfId="0" applyNumberFormat="1" applyFont="1" applyFill="1" applyBorder="1" applyAlignment="1">
      <alignment horizontal="right" vertical="center"/>
    </xf>
    <xf numFmtId="176" fontId="24" fillId="0" borderId="12" xfId="0" applyNumberFormat="1" applyFont="1" applyFill="1" applyBorder="1" applyAlignment="1">
      <alignment horizontal="right" vertical="center"/>
    </xf>
    <xf numFmtId="176" fontId="24" fillId="0" borderId="19" xfId="0" applyNumberFormat="1" applyFont="1" applyFill="1" applyBorder="1" applyAlignment="1">
      <alignment horizontal="right" vertical="center"/>
    </xf>
    <xf numFmtId="176" fontId="95" fillId="0" borderId="12" xfId="0" applyNumberFormat="1" applyFont="1" applyFill="1" applyBorder="1" applyAlignment="1">
      <alignment horizontal="right" vertical="center"/>
    </xf>
    <xf numFmtId="176" fontId="95" fillId="0" borderId="8" xfId="0" applyNumberFormat="1" applyFont="1" applyFill="1" applyBorder="1" applyAlignment="1">
      <alignment horizontal="right" vertical="center"/>
    </xf>
    <xf numFmtId="0" fontId="24" fillId="0" borderId="0" xfId="0" applyFont="1" applyFill="1" applyBorder="1" applyAlignment="1">
      <alignment vertical="center"/>
    </xf>
    <xf numFmtId="176" fontId="24" fillId="0" borderId="0" xfId="0" applyNumberFormat="1" applyFont="1" applyFill="1" applyBorder="1" applyAlignment="1">
      <alignment horizontal="right" vertical="center"/>
    </xf>
    <xf numFmtId="176" fontId="24" fillId="0" borderId="17" xfId="0" applyNumberFormat="1" applyFont="1" applyFill="1" applyBorder="1" applyAlignment="1">
      <alignment horizontal="right" vertical="center"/>
    </xf>
    <xf numFmtId="176" fontId="95" fillId="0" borderId="0" xfId="0" applyNumberFormat="1" applyFont="1" applyFill="1" applyBorder="1" applyAlignment="1">
      <alignment horizontal="right" vertical="center"/>
    </xf>
    <xf numFmtId="0" fontId="24" fillId="0" borderId="3" xfId="0" applyFont="1" applyFill="1" applyBorder="1" applyAlignment="1">
      <alignment vertical="center"/>
    </xf>
    <xf numFmtId="41" fontId="24" fillId="0" borderId="3" xfId="0" applyNumberFormat="1" applyFont="1" applyFill="1" applyBorder="1" applyAlignment="1">
      <alignment horizontal="right" vertical="center"/>
    </xf>
    <xf numFmtId="176" fontId="24" fillId="0" borderId="18" xfId="0" applyNumberFormat="1" applyFont="1" applyFill="1" applyBorder="1" applyAlignment="1">
      <alignment horizontal="right" vertical="center"/>
    </xf>
    <xf numFmtId="41" fontId="24" fillId="0" borderId="0" xfId="0" applyNumberFormat="1" applyFont="1" applyFill="1" applyBorder="1" applyAlignment="1">
      <alignment horizontal="right" vertical="center"/>
    </xf>
    <xf numFmtId="41" fontId="24" fillId="0" borderId="17" xfId="0" applyNumberFormat="1" applyFont="1" applyFill="1" applyBorder="1" applyAlignment="1">
      <alignment horizontal="right" vertical="center"/>
    </xf>
    <xf numFmtId="41" fontId="95" fillId="0" borderId="3" xfId="0" applyNumberFormat="1" applyFont="1" applyFill="1" applyBorder="1" applyAlignment="1">
      <alignment horizontal="right" vertical="center"/>
    </xf>
    <xf numFmtId="190" fontId="24" fillId="0" borderId="19" xfId="0" applyNumberFormat="1" applyFont="1" applyFill="1" applyBorder="1" applyAlignment="1">
      <alignment horizontal="right" vertical="center"/>
    </xf>
    <xf numFmtId="190" fontId="95" fillId="0" borderId="8" xfId="0" applyNumberFormat="1" applyFont="1" applyFill="1" applyBorder="1" applyAlignment="1">
      <alignment horizontal="right" vertical="center"/>
    </xf>
    <xf numFmtId="0" fontId="41" fillId="0" borderId="12" xfId="0" applyFont="1" applyFill="1" applyBorder="1" applyAlignment="1">
      <alignment horizontal="left" vertical="center"/>
    </xf>
    <xf numFmtId="0" fontId="132" fillId="0" borderId="12" xfId="0" applyFont="1" applyFill="1" applyBorder="1" applyAlignment="1">
      <alignment vertical="center"/>
    </xf>
    <xf numFmtId="176" fontId="95" fillId="0" borderId="12" xfId="30" applyNumberFormat="1" applyFont="1" applyFill="1" applyBorder="1" applyAlignment="1">
      <alignment horizontal="right" vertical="center"/>
    </xf>
    <xf numFmtId="176" fontId="24" fillId="0" borderId="0" xfId="0" applyNumberFormat="1" applyFont="1" applyFill="1" applyAlignment="1">
      <alignment horizontal="right" vertical="center"/>
    </xf>
    <xf numFmtId="176" fontId="24" fillId="0" borderId="0" xfId="30" applyNumberFormat="1" applyFont="1" applyFill="1" applyAlignment="1">
      <alignment horizontal="right" vertical="center"/>
    </xf>
    <xf numFmtId="176" fontId="95" fillId="0" borderId="3" xfId="30" applyNumberFormat="1" applyFont="1" applyFill="1" applyBorder="1" applyAlignment="1">
      <alignment horizontal="right" vertical="center"/>
    </xf>
    <xf numFmtId="0" fontId="42" fillId="0" borderId="9" xfId="0" applyFont="1" applyFill="1" applyBorder="1" applyAlignment="1">
      <alignment horizontal="left" vertical="center"/>
    </xf>
    <xf numFmtId="0" fontId="42" fillId="0" borderId="9" xfId="0" applyFont="1" applyFill="1" applyBorder="1" applyAlignment="1">
      <alignment vertical="center"/>
    </xf>
    <xf numFmtId="0" fontId="37" fillId="0" borderId="6" xfId="0" applyFont="1" applyFill="1" applyBorder="1" applyAlignment="1">
      <alignment vertical="center"/>
    </xf>
    <xf numFmtId="0" fontId="37" fillId="0" borderId="6" xfId="0" applyFont="1" applyFill="1" applyBorder="1" applyAlignment="1">
      <alignment horizontal="left" vertical="center"/>
    </xf>
    <xf numFmtId="0" fontId="42" fillId="0" borderId="3" xfId="0" applyFont="1" applyFill="1" applyBorder="1" applyAlignment="1">
      <alignment horizontal="left" vertical="center"/>
    </xf>
    <xf numFmtId="0" fontId="37" fillId="0" borderId="3" xfId="0" applyFont="1" applyFill="1" applyBorder="1" applyAlignment="1">
      <alignment horizontal="left" vertical="center"/>
    </xf>
    <xf numFmtId="0" fontId="41" fillId="0" borderId="8" xfId="0" applyFont="1" applyFill="1" applyBorder="1" applyAlignment="1">
      <alignment horizontal="left" vertical="center"/>
    </xf>
    <xf numFmtId="0" fontId="132" fillId="0" borderId="8" xfId="0" applyFont="1" applyFill="1" applyBorder="1" applyAlignment="1">
      <alignment vertical="center"/>
    </xf>
    <xf numFmtId="176" fontId="95" fillId="0" borderId="13" xfId="0" applyNumberFormat="1" applyFont="1" applyFill="1" applyBorder="1" applyAlignment="1">
      <alignment horizontal="right" vertical="center"/>
    </xf>
    <xf numFmtId="176" fontId="24" fillId="0" borderId="0" xfId="0" applyNumberFormat="1" applyFont="1" applyFill="1" applyBorder="1" applyAlignment="1">
      <alignment horizontal="right" vertical="center"/>
    </xf>
    <xf numFmtId="176" fontId="24" fillId="0" borderId="12" xfId="0" applyNumberFormat="1" applyFont="1" applyFill="1" applyBorder="1" applyAlignment="1">
      <alignment horizontal="right" vertical="center"/>
    </xf>
    <xf numFmtId="176" fontId="95" fillId="0" borderId="12" xfId="0" applyNumberFormat="1" applyFont="1" applyFill="1" applyBorder="1" applyAlignment="1">
      <alignment horizontal="right" vertical="center"/>
    </xf>
    <xf numFmtId="38" fontId="41" fillId="0" borderId="3" xfId="0" applyNumberFormat="1" applyFont="1" applyFill="1" applyBorder="1" applyAlignment="1">
      <alignment vertical="center"/>
    </xf>
    <xf numFmtId="38" fontId="41" fillId="0" borderId="3" xfId="0" applyNumberFormat="1" applyFont="1" applyFill="1" applyBorder="1" applyAlignment="1">
      <alignment horizontal="left" vertical="center" indent="1"/>
    </xf>
    <xf numFmtId="0" fontId="36" fillId="0" borderId="0" xfId="0" applyFont="1" applyFill="1" applyAlignment="1">
      <alignment vertical="center"/>
    </xf>
    <xf numFmtId="176" fontId="95" fillId="0" borderId="0" xfId="0" applyNumberFormat="1" applyFont="1" applyFill="1" applyBorder="1" applyAlignment="1">
      <alignment horizontal="right" vertical="center"/>
    </xf>
    <xf numFmtId="176" fontId="95" fillId="0" borderId="3" xfId="0" applyNumberFormat="1" applyFont="1" applyFill="1" applyBorder="1" applyAlignment="1">
      <alignment horizontal="right" vertical="center"/>
    </xf>
    <xf numFmtId="0" fontId="42" fillId="0" borderId="13" xfId="0" applyFont="1" applyFill="1" applyBorder="1" applyAlignment="1">
      <alignment horizontal="left" vertical="center"/>
    </xf>
    <xf numFmtId="176" fontId="24" fillId="0" borderId="13" xfId="0" applyNumberFormat="1" applyFont="1" applyFill="1" applyBorder="1" applyAlignment="1">
      <alignment horizontal="right" vertical="center"/>
    </xf>
    <xf numFmtId="176" fontId="24" fillId="0" borderId="7" xfId="0" applyNumberFormat="1" applyFont="1" applyFill="1" applyBorder="1" applyAlignment="1">
      <alignment horizontal="right" vertical="center"/>
    </xf>
    <xf numFmtId="176" fontId="95" fillId="0" borderId="7" xfId="0" applyNumberFormat="1" applyFont="1" applyFill="1" applyBorder="1" applyAlignment="1">
      <alignment horizontal="right" vertical="center"/>
    </xf>
    <xf numFmtId="0" fontId="95" fillId="0" borderId="3" xfId="0" applyFont="1" applyFill="1" applyBorder="1" applyAlignment="1">
      <alignment vertical="center"/>
    </xf>
    <xf numFmtId="0" fontId="42" fillId="0" borderId="12" xfId="0" applyFont="1" applyFill="1" applyBorder="1" applyAlignment="1">
      <alignment horizontal="left" vertical="center"/>
    </xf>
    <xf numFmtId="176" fontId="24" fillId="0" borderId="12" xfId="0" applyNumberFormat="1" applyFont="1" applyFill="1" applyBorder="1" applyAlignment="1">
      <alignment vertical="center"/>
    </xf>
    <xf numFmtId="176" fontId="95" fillId="0" borderId="12" xfId="0" applyNumberFormat="1" applyFont="1" applyFill="1" applyBorder="1" applyAlignment="1">
      <alignment vertical="center"/>
    </xf>
    <xf numFmtId="176" fontId="24" fillId="0" borderId="0" xfId="0" applyNumberFormat="1" applyFont="1" applyFill="1" applyBorder="1" applyAlignment="1">
      <alignment vertical="center"/>
    </xf>
    <xf numFmtId="176" fontId="24" fillId="0" borderId="13" xfId="0" applyNumberFormat="1" applyFont="1" applyFill="1" applyBorder="1" applyAlignment="1">
      <alignment vertical="center"/>
    </xf>
    <xf numFmtId="176" fontId="95" fillId="0" borderId="7" xfId="0" applyNumberFormat="1" applyFont="1" applyFill="1" applyBorder="1" applyAlignment="1">
      <alignment vertical="center"/>
    </xf>
    <xf numFmtId="0" fontId="24" fillId="0" borderId="3" xfId="0" applyFont="1" applyFill="1" applyBorder="1" applyAlignment="1">
      <alignment vertical="center"/>
    </xf>
    <xf numFmtId="176" fontId="24" fillId="0" borderId="3" xfId="0" applyNumberFormat="1" applyFont="1" applyFill="1" applyBorder="1" applyAlignment="1">
      <alignment vertical="center"/>
    </xf>
    <xf numFmtId="176" fontId="24" fillId="0" borderId="0" xfId="0" applyNumberFormat="1" applyFont="1" applyFill="1" applyBorder="1" applyAlignment="1">
      <alignment vertical="center"/>
    </xf>
    <xf numFmtId="176" fontId="95" fillId="0" borderId="3" xfId="0" applyNumberFormat="1" applyFont="1" applyFill="1" applyBorder="1" applyAlignment="1">
      <alignment vertical="center"/>
    </xf>
    <xf numFmtId="0" fontId="42" fillId="0" borderId="7" xfId="0" applyFont="1" applyFill="1" applyBorder="1" applyAlignment="1">
      <alignment horizontal="left" vertical="center"/>
    </xf>
    <xf numFmtId="0" fontId="41" fillId="0" borderId="7" xfId="0" applyFont="1" applyFill="1" applyBorder="1" applyAlignment="1">
      <alignment vertical="center"/>
    </xf>
    <xf numFmtId="0" fontId="41" fillId="0" borderId="13" xfId="0" applyFont="1" applyFill="1" applyBorder="1" applyAlignment="1">
      <alignment vertical="center"/>
    </xf>
    <xf numFmtId="176" fontId="24" fillId="0" borderId="13" xfId="0" applyNumberFormat="1" applyFont="1" applyFill="1" applyBorder="1" applyAlignment="1">
      <alignment vertical="center"/>
    </xf>
    <xf numFmtId="176" fontId="24" fillId="0" borderId="7" xfId="0" applyNumberFormat="1" applyFont="1" applyFill="1" applyBorder="1" applyAlignment="1">
      <alignment vertical="center"/>
    </xf>
    <xf numFmtId="176" fontId="95" fillId="0" borderId="7" xfId="0" applyNumberFormat="1" applyFont="1" applyFill="1" applyBorder="1" applyAlignment="1">
      <alignment vertical="center"/>
    </xf>
    <xf numFmtId="176" fontId="95" fillId="0" borderId="0" xfId="0" applyNumberFormat="1" applyFont="1" applyFill="1" applyBorder="1" applyAlignment="1">
      <alignment vertical="center"/>
    </xf>
    <xf numFmtId="10" fontId="24" fillId="0" borderId="3" xfId="0" applyNumberFormat="1" applyFont="1" applyFill="1" applyBorder="1" applyAlignment="1">
      <alignment vertical="center"/>
    </xf>
    <xf numFmtId="10" fontId="24" fillId="0" borderId="0" xfId="0" applyNumberFormat="1" applyFont="1" applyFill="1" applyBorder="1" applyAlignment="1">
      <alignment vertical="center"/>
    </xf>
    <xf numFmtId="190" fontId="24" fillId="0" borderId="0" xfId="0" applyNumberFormat="1" applyFont="1" applyFill="1" applyBorder="1" applyAlignment="1">
      <alignment horizontal="right" vertical="center"/>
    </xf>
    <xf numFmtId="190" fontId="24" fillId="0" borderId="13" xfId="0" applyNumberFormat="1" applyFont="1" applyFill="1" applyBorder="1" applyAlignment="1">
      <alignment horizontal="right" vertical="center"/>
    </xf>
    <xf numFmtId="190" fontId="24" fillId="0" borderId="7" xfId="0" applyNumberFormat="1" applyFont="1" applyFill="1" applyBorder="1" applyAlignment="1">
      <alignment horizontal="right" vertical="center"/>
    </xf>
    <xf numFmtId="190" fontId="95" fillId="0" borderId="7" xfId="0" applyNumberFormat="1" applyFont="1" applyFill="1" applyBorder="1" applyAlignment="1">
      <alignment horizontal="right" vertical="center"/>
    </xf>
    <xf numFmtId="0" fontId="24" fillId="0" borderId="3" xfId="0" applyFont="1" applyFill="1" applyBorder="1" applyAlignment="1">
      <alignment horizontal="left" vertical="center"/>
    </xf>
    <xf numFmtId="190" fontId="24" fillId="0" borderId="3" xfId="0" applyNumberFormat="1" applyFont="1" applyFill="1" applyBorder="1" applyAlignment="1">
      <alignment horizontal="right" vertical="center"/>
    </xf>
    <xf numFmtId="190" fontId="95" fillId="0" borderId="3" xfId="0" applyNumberFormat="1" applyFont="1" applyFill="1" applyBorder="1" applyAlignment="1">
      <alignment horizontal="right" vertical="center"/>
    </xf>
    <xf numFmtId="0" fontId="41" fillId="0" borderId="3" xfId="0" applyFont="1" applyFill="1" applyBorder="1" applyAlignment="1">
      <alignment horizontal="left" vertical="center"/>
    </xf>
    <xf numFmtId="0" fontId="24" fillId="0" borderId="12" xfId="0" applyFont="1" applyFill="1" applyBorder="1" applyAlignment="1">
      <alignment vertical="center"/>
    </xf>
    <xf numFmtId="190" fontId="24" fillId="0" borderId="12" xfId="28" applyNumberFormat="1" applyFont="1" applyFill="1" applyBorder="1" applyAlignment="1">
      <alignment horizontal="right" vertical="center"/>
    </xf>
    <xf numFmtId="190" fontId="24" fillId="0" borderId="12" xfId="0" applyNumberFormat="1" applyFont="1" applyFill="1" applyBorder="1" applyAlignment="1">
      <alignment horizontal="right" vertical="center"/>
    </xf>
    <xf numFmtId="190" fontId="95" fillId="0" borderId="12" xfId="0" applyNumberFormat="1" applyFont="1" applyFill="1" applyBorder="1" applyAlignment="1">
      <alignment horizontal="right" vertical="center"/>
    </xf>
    <xf numFmtId="176" fontId="24" fillId="0" borderId="0" xfId="28" applyNumberFormat="1" applyFont="1" applyFill="1" applyBorder="1" applyAlignment="1">
      <alignment horizontal="right" vertical="center"/>
    </xf>
    <xf numFmtId="176" fontId="24" fillId="0" borderId="0" xfId="0" applyNumberFormat="1" applyFont="1" applyFill="1" applyBorder="1" applyAlignment="1">
      <alignment horizontal="right" vertical="center"/>
    </xf>
    <xf numFmtId="176" fontId="24" fillId="0" borderId="13" xfId="0" applyNumberFormat="1" applyFont="1" applyFill="1" applyBorder="1" applyAlignment="1">
      <alignment horizontal="right" vertical="center"/>
    </xf>
    <xf numFmtId="176" fontId="24" fillId="0" borderId="7" xfId="0" applyNumberFormat="1" applyFont="1" applyFill="1" applyBorder="1" applyAlignment="1">
      <alignment horizontal="right" vertical="center"/>
    </xf>
    <xf numFmtId="176" fontId="95" fillId="0" borderId="7" xfId="0" applyNumberFormat="1" applyFont="1" applyFill="1" applyBorder="1" applyAlignment="1">
      <alignment horizontal="right" vertical="center"/>
    </xf>
    <xf numFmtId="176" fontId="24" fillId="0" borderId="3" xfId="28" applyNumberFormat="1" applyFont="1" applyFill="1" applyBorder="1" applyAlignment="1">
      <alignment horizontal="right" vertical="center"/>
    </xf>
    <xf numFmtId="176" fontId="24" fillId="0" borderId="3" xfId="0" applyNumberFormat="1" applyFont="1" applyFill="1" applyBorder="1" applyAlignment="1">
      <alignment horizontal="right" vertical="center"/>
    </xf>
    <xf numFmtId="176" fontId="95" fillId="0" borderId="3" xfId="0" applyNumberFormat="1" applyFont="1" applyFill="1" applyBorder="1" applyAlignment="1">
      <alignment horizontal="right" vertical="center"/>
    </xf>
    <xf numFmtId="190" fontId="24" fillId="0" borderId="8" xfId="0" applyNumberFormat="1" applyFont="1" applyFill="1" applyBorder="1" applyAlignment="1">
      <alignment horizontal="right" vertical="center"/>
    </xf>
    <xf numFmtId="0" fontId="24" fillId="0" borderId="7" xfId="0" applyFont="1" applyFill="1" applyBorder="1" applyAlignment="1">
      <alignment horizontal="left" vertical="center"/>
    </xf>
    <xf numFmtId="0" fontId="24" fillId="0" borderId="7" xfId="0" applyFont="1" applyFill="1" applyBorder="1" applyAlignment="1">
      <alignment vertical="center"/>
    </xf>
    <xf numFmtId="0" fontId="64" fillId="0" borderId="0" xfId="0" applyFont="1" applyFill="1" applyAlignment="1">
      <alignment horizontal="left" vertical="center"/>
    </xf>
    <xf numFmtId="0" fontId="24" fillId="0" borderId="12" xfId="0" applyFont="1" applyFill="1" applyBorder="1" applyAlignment="1">
      <alignment horizontal="left" vertical="center"/>
    </xf>
    <xf numFmtId="191" fontId="24" fillId="0" borderId="12" xfId="0" applyNumberFormat="1" applyFont="1" applyFill="1" applyBorder="1" applyAlignment="1">
      <alignment horizontal="right" vertical="center"/>
    </xf>
    <xf numFmtId="191" fontId="95" fillId="0" borderId="12" xfId="0" applyNumberFormat="1" applyFont="1" applyFill="1" applyBorder="1" applyAlignment="1">
      <alignment horizontal="right" vertical="center"/>
    </xf>
    <xf numFmtId="191" fontId="24" fillId="0" borderId="0" xfId="0" applyNumberFormat="1" applyFont="1" applyFill="1" applyBorder="1" applyAlignment="1">
      <alignment horizontal="right" vertical="center"/>
    </xf>
    <xf numFmtId="191" fontId="24" fillId="0" borderId="13" xfId="0" applyNumberFormat="1" applyFont="1" applyFill="1" applyBorder="1" applyAlignment="1">
      <alignment horizontal="right" vertical="center"/>
    </xf>
    <xf numFmtId="191" fontId="95" fillId="0" borderId="7" xfId="0" applyNumberFormat="1" applyFont="1" applyFill="1" applyBorder="1" applyAlignment="1">
      <alignment horizontal="right" vertical="center"/>
    </xf>
    <xf numFmtId="193" fontId="95" fillId="0" borderId="0" xfId="0" applyNumberFormat="1" applyFont="1" applyFill="1" applyBorder="1" applyAlignment="1">
      <alignment horizontal="right" vertical="center"/>
    </xf>
    <xf numFmtId="191" fontId="24" fillId="0" borderId="3" xfId="0" applyNumberFormat="1" applyFont="1" applyFill="1" applyBorder="1" applyAlignment="1">
      <alignment horizontal="right" vertical="center"/>
    </xf>
    <xf numFmtId="191" fontId="95" fillId="0" borderId="3" xfId="0" applyNumberFormat="1" applyFont="1" applyFill="1" applyBorder="1" applyAlignment="1">
      <alignment horizontal="right" vertical="center"/>
    </xf>
    <xf numFmtId="191" fontId="24" fillId="0" borderId="7" xfId="0" applyNumberFormat="1" applyFont="1" applyFill="1" applyBorder="1" applyAlignment="1">
      <alignment horizontal="right" vertical="center"/>
    </xf>
    <xf numFmtId="41" fontId="24" fillId="0" borderId="7" xfId="30" applyFont="1" applyFill="1" applyBorder="1" applyAlignment="1">
      <alignment horizontal="right" vertical="center"/>
    </xf>
    <xf numFmtId="191" fontId="95" fillId="0" borderId="0" xfId="0" applyNumberFormat="1" applyFont="1" applyFill="1" applyBorder="1" applyAlignment="1">
      <alignment horizontal="right" vertical="center"/>
    </xf>
    <xf numFmtId="0" fontId="37" fillId="0" borderId="0" xfId="0" applyFont="1" applyFill="1" applyAlignment="1">
      <alignment horizontal="right" vertical="center"/>
    </xf>
    <xf numFmtId="41" fontId="24" fillId="0" borderId="12" xfId="30" applyFont="1" applyFill="1" applyBorder="1" applyAlignment="1">
      <alignment vertical="center"/>
    </xf>
    <xf numFmtId="41" fontId="24" fillId="0" borderId="0" xfId="30" applyFont="1" applyFill="1" applyBorder="1" applyAlignment="1">
      <alignment vertical="center"/>
    </xf>
    <xf numFmtId="41" fontId="24" fillId="0" borderId="0" xfId="30" applyNumberFormat="1" applyFont="1" applyFill="1" applyBorder="1" applyAlignment="1">
      <alignment horizontal="right" vertical="center"/>
    </xf>
    <xf numFmtId="0" fontId="95" fillId="0" borderId="0" xfId="0" applyFont="1" applyFill="1" applyBorder="1" applyAlignment="1">
      <alignment horizontal="right" vertical="center"/>
    </xf>
    <xf numFmtId="41" fontId="24" fillId="0" borderId="7" xfId="0" applyNumberFormat="1" applyFont="1" applyFill="1" applyBorder="1" applyAlignment="1">
      <alignment horizontal="right" vertical="center"/>
    </xf>
    <xf numFmtId="176" fontId="95" fillId="0" borderId="0" xfId="0" applyNumberFormat="1" applyFont="1" applyFill="1" applyBorder="1" applyAlignment="1">
      <alignment horizontal="right" vertical="center"/>
    </xf>
    <xf numFmtId="176" fontId="24" fillId="0" borderId="3" xfId="0" applyNumberFormat="1" applyFont="1" applyFill="1" applyBorder="1" applyAlignment="1">
      <alignment horizontal="right" vertical="center"/>
    </xf>
    <xf numFmtId="176" fontId="95" fillId="0" borderId="3" xfId="0" applyNumberFormat="1" applyFont="1" applyFill="1" applyBorder="1" applyAlignment="1">
      <alignment horizontal="right" vertical="center"/>
    </xf>
    <xf numFmtId="176" fontId="37" fillId="0" borderId="0" xfId="0" applyNumberFormat="1" applyFont="1" applyFill="1" applyAlignment="1">
      <alignment vertical="center"/>
    </xf>
    <xf numFmtId="41" fontId="24" fillId="0" borderId="3" xfId="30" applyFont="1" applyFill="1" applyBorder="1" applyAlignment="1">
      <alignment vertical="center"/>
    </xf>
    <xf numFmtId="193" fontId="24" fillId="0" borderId="0" xfId="30" applyNumberFormat="1" applyFont="1" applyFill="1" applyBorder="1" applyAlignment="1">
      <alignment horizontal="right" vertical="center"/>
    </xf>
    <xf numFmtId="0" fontId="42" fillId="0" borderId="13" xfId="0" applyFont="1" applyFill="1" applyBorder="1" applyAlignment="1">
      <alignment horizontal="left" vertical="center"/>
    </xf>
    <xf numFmtId="193" fontId="24" fillId="0" borderId="7" xfId="30" applyNumberFormat="1" applyFont="1" applyFill="1" applyBorder="1" applyAlignment="1">
      <alignment horizontal="right" vertical="center"/>
    </xf>
    <xf numFmtId="193" fontId="24" fillId="0" borderId="13" xfId="30" applyNumberFormat="1" applyFont="1" applyFill="1" applyBorder="1" applyAlignment="1">
      <alignment horizontal="right" vertical="center"/>
    </xf>
    <xf numFmtId="193" fontId="95" fillId="0" borderId="7" xfId="0" applyNumberFormat="1" applyFont="1" applyFill="1" applyBorder="1" applyAlignment="1">
      <alignment horizontal="right" vertical="center"/>
    </xf>
    <xf numFmtId="176" fontId="24" fillId="0" borderId="13" xfId="0" applyNumberFormat="1" applyFont="1" applyFill="1" applyBorder="1" applyAlignment="1">
      <alignment horizontal="right" vertical="center"/>
    </xf>
    <xf numFmtId="176" fontId="95" fillId="0" borderId="7" xfId="0" applyNumberFormat="1" applyFont="1" applyFill="1" applyBorder="1" applyAlignment="1">
      <alignment horizontal="right" vertical="center"/>
    </xf>
    <xf numFmtId="176" fontId="24" fillId="0" borderId="0" xfId="0" applyNumberFormat="1" applyFont="1" applyFill="1" applyBorder="1" applyAlignment="1">
      <alignment horizontal="right" vertical="center"/>
    </xf>
    <xf numFmtId="176" fontId="95" fillId="0" borderId="0" xfId="0" applyNumberFormat="1" applyFont="1" applyFill="1" applyBorder="1" applyAlignment="1">
      <alignment horizontal="right" vertical="center"/>
    </xf>
    <xf numFmtId="176" fontId="24" fillId="0" borderId="3" xfId="0" applyNumberFormat="1" applyFont="1" applyFill="1" applyBorder="1" applyAlignment="1">
      <alignment horizontal="right" vertical="center"/>
    </xf>
    <xf numFmtId="176" fontId="95" fillId="0" borderId="3" xfId="0" applyNumberFormat="1" applyFont="1" applyFill="1" applyBorder="1" applyAlignment="1">
      <alignment horizontal="right" vertical="center"/>
    </xf>
    <xf numFmtId="0" fontId="41" fillId="0" borderId="12" xfId="30" applyNumberFormat="1" applyFont="1" applyFill="1" applyBorder="1" applyAlignment="1">
      <alignment horizontal="left" vertical="center"/>
    </xf>
    <xf numFmtId="190" fontId="24" fillId="0" borderId="19" xfId="0" applyNumberFormat="1" applyFont="1" applyFill="1" applyBorder="1" applyAlignment="1">
      <alignment horizontal="right" vertical="center"/>
    </xf>
    <xf numFmtId="190" fontId="95" fillId="0" borderId="8" xfId="0" applyNumberFormat="1" applyFont="1" applyFill="1" applyBorder="1" applyAlignment="1">
      <alignment horizontal="right" vertical="center"/>
    </xf>
    <xf numFmtId="0" fontId="41" fillId="0" borderId="13" xfId="30" applyNumberFormat="1" applyFont="1" applyFill="1" applyBorder="1" applyAlignment="1">
      <alignment horizontal="left" vertical="center"/>
    </xf>
    <xf numFmtId="41" fontId="24" fillId="0" borderId="13" xfId="30" applyFont="1" applyFill="1" applyBorder="1" applyAlignment="1">
      <alignment vertical="center"/>
    </xf>
    <xf numFmtId="176" fontId="24" fillId="0" borderId="20" xfId="0" applyNumberFormat="1" applyFont="1" applyFill="1" applyBorder="1" applyAlignment="1">
      <alignment horizontal="right" vertical="center"/>
    </xf>
    <xf numFmtId="176" fontId="24" fillId="0" borderId="17" xfId="0" applyNumberFormat="1" applyFont="1" applyFill="1" applyBorder="1" applyAlignment="1">
      <alignment horizontal="right" vertical="center"/>
    </xf>
    <xf numFmtId="0" fontId="41" fillId="0" borderId="3" xfId="30" applyNumberFormat="1" applyFont="1" applyFill="1" applyBorder="1" applyAlignment="1">
      <alignment horizontal="left" vertical="center"/>
    </xf>
    <xf numFmtId="176" fontId="24" fillId="0" borderId="18" xfId="0" applyNumberFormat="1" applyFont="1" applyFill="1" applyBorder="1" applyAlignment="1">
      <alignment horizontal="right" vertical="center"/>
    </xf>
    <xf numFmtId="0" fontId="41" fillId="0" borderId="12" xfId="0" applyFont="1" applyFill="1" applyBorder="1"/>
    <xf numFmtId="190" fontId="24" fillId="0" borderId="19" xfId="28" applyNumberFormat="1" applyFont="1" applyFill="1" applyBorder="1" applyAlignment="1">
      <alignment horizontal="right" vertical="center"/>
    </xf>
    <xf numFmtId="190" fontId="24" fillId="0" borderId="17" xfId="28" applyNumberFormat="1" applyFont="1" applyFill="1" applyBorder="1" applyAlignment="1">
      <alignment horizontal="right" vertical="center"/>
    </xf>
    <xf numFmtId="190" fontId="95" fillId="0" borderId="12" xfId="0" applyNumberFormat="1" applyFont="1" applyFill="1" applyBorder="1" applyAlignment="1">
      <alignment horizontal="right" vertical="center"/>
    </xf>
    <xf numFmtId="190" fontId="95" fillId="0" borderId="8" xfId="0" applyNumberFormat="1" applyFont="1" applyFill="1" applyBorder="1" applyAlignment="1">
      <alignment horizontal="right" vertical="center"/>
    </xf>
    <xf numFmtId="176" fontId="24" fillId="0" borderId="19" xfId="0" applyNumberFormat="1" applyFont="1" applyFill="1" applyBorder="1" applyAlignment="1">
      <alignment horizontal="right" vertical="center"/>
    </xf>
    <xf numFmtId="176" fontId="95" fillId="0" borderId="8" xfId="0" applyNumberFormat="1" applyFont="1" applyFill="1" applyBorder="1" applyAlignment="1">
      <alignment horizontal="right" vertical="center"/>
    </xf>
    <xf numFmtId="176" fontId="24" fillId="0" borderId="12" xfId="0" quotePrefix="1" applyNumberFormat="1" applyFont="1" applyFill="1" applyBorder="1" applyAlignment="1">
      <alignment horizontal="right" vertical="center"/>
    </xf>
    <xf numFmtId="176" fontId="24" fillId="0" borderId="0" xfId="0" quotePrefix="1" applyNumberFormat="1" applyFont="1" applyFill="1" applyBorder="1" applyAlignment="1">
      <alignment horizontal="right" vertical="center"/>
    </xf>
    <xf numFmtId="176" fontId="24" fillId="0" borderId="17" xfId="0" quotePrefix="1" applyNumberFormat="1" applyFont="1" applyFill="1" applyBorder="1" applyAlignment="1">
      <alignment horizontal="right" vertical="center"/>
    </xf>
    <xf numFmtId="176" fontId="24" fillId="0" borderId="13" xfId="0" quotePrefix="1" applyNumberFormat="1" applyFont="1" applyFill="1" applyBorder="1" applyAlignment="1">
      <alignment horizontal="right" vertical="center"/>
    </xf>
    <xf numFmtId="176" fontId="95" fillId="0" borderId="7" xfId="0" quotePrefix="1" applyNumberFormat="1" applyFont="1" applyFill="1" applyBorder="1" applyAlignment="1">
      <alignment horizontal="right" vertical="center"/>
    </xf>
    <xf numFmtId="176" fontId="95" fillId="0" borderId="0" xfId="0" quotePrefix="1" applyNumberFormat="1" applyFont="1" applyFill="1" applyBorder="1" applyAlignment="1">
      <alignment horizontal="right" vertical="center"/>
    </xf>
    <xf numFmtId="176" fontId="24" fillId="0" borderId="3" xfId="0" quotePrefix="1" applyNumberFormat="1" applyFont="1" applyFill="1" applyBorder="1" applyAlignment="1">
      <alignment horizontal="right" vertical="center"/>
    </xf>
    <xf numFmtId="176" fontId="24" fillId="0" borderId="18" xfId="0" quotePrefix="1" applyNumberFormat="1" applyFont="1" applyFill="1" applyBorder="1" applyAlignment="1">
      <alignment horizontal="right" vertical="center"/>
    </xf>
    <xf numFmtId="176" fontId="95" fillId="0" borderId="3" xfId="0" quotePrefix="1" applyNumberFormat="1" applyFont="1" applyFill="1" applyBorder="1" applyAlignment="1">
      <alignment horizontal="right" vertical="center"/>
    </xf>
    <xf numFmtId="176" fontId="24" fillId="0" borderId="0" xfId="0" quotePrefix="1" applyNumberFormat="1" applyFont="1" applyFill="1" applyBorder="1" applyAlignment="1">
      <alignment horizontal="right" vertical="center"/>
    </xf>
    <xf numFmtId="10" fontId="41" fillId="0" borderId="12" xfId="0" applyNumberFormat="1" applyFont="1" applyFill="1" applyBorder="1" applyAlignment="1">
      <alignment horizontal="left" vertical="center"/>
    </xf>
    <xf numFmtId="10" fontId="41" fillId="0" borderId="12" xfId="0" applyNumberFormat="1" applyFont="1" applyFill="1" applyBorder="1" applyAlignment="1">
      <alignment horizontal="right" vertical="center"/>
    </xf>
    <xf numFmtId="10" fontId="24" fillId="0" borderId="0" xfId="0" applyNumberFormat="1" applyFont="1" applyFill="1" applyBorder="1" applyAlignment="1">
      <alignment horizontal="left" vertical="center"/>
    </xf>
    <xf numFmtId="10" fontId="24" fillId="0" borderId="0" xfId="0" applyNumberFormat="1" applyFont="1" applyFill="1" applyBorder="1" applyAlignment="1">
      <alignment horizontal="right" vertical="center"/>
    </xf>
    <xf numFmtId="190" fontId="95" fillId="0" borderId="13" xfId="0" applyNumberFormat="1" applyFont="1" applyFill="1" applyBorder="1" applyAlignment="1">
      <alignment horizontal="right" vertical="center"/>
    </xf>
    <xf numFmtId="10" fontId="24" fillId="0" borderId="3" xfId="0" applyNumberFormat="1" applyFont="1" applyFill="1" applyBorder="1" applyAlignment="1">
      <alignment horizontal="left" vertical="center"/>
    </xf>
    <xf numFmtId="10" fontId="24" fillId="0" borderId="3" xfId="0" applyNumberFormat="1" applyFont="1" applyFill="1" applyBorder="1" applyAlignment="1">
      <alignment horizontal="right" vertical="center"/>
    </xf>
    <xf numFmtId="10" fontId="41" fillId="0" borderId="7" xfId="0" applyNumberFormat="1" applyFont="1" applyFill="1" applyBorder="1" applyAlignment="1">
      <alignment horizontal="left" vertical="center"/>
    </xf>
    <xf numFmtId="10" fontId="41" fillId="0" borderId="7" xfId="0" applyNumberFormat="1" applyFont="1" applyFill="1" applyBorder="1" applyAlignment="1">
      <alignment horizontal="right" vertical="center"/>
    </xf>
    <xf numFmtId="10" fontId="41" fillId="0" borderId="0" xfId="0" applyNumberFormat="1" applyFont="1" applyFill="1" applyBorder="1" applyAlignment="1">
      <alignment horizontal="right" vertical="center"/>
    </xf>
    <xf numFmtId="189" fontId="95" fillId="0" borderId="13" xfId="0" applyNumberFormat="1" applyFont="1" applyFill="1" applyBorder="1" applyAlignment="1">
      <alignment horizontal="right" vertical="center"/>
    </xf>
    <xf numFmtId="10" fontId="41" fillId="0" borderId="3" xfId="0" applyNumberFormat="1" applyFont="1" applyFill="1" applyBorder="1" applyAlignment="1">
      <alignment horizontal="left" vertical="center"/>
    </xf>
    <xf numFmtId="10" fontId="41" fillId="0" borderId="3" xfId="0" applyNumberFormat="1" applyFont="1" applyFill="1" applyBorder="1" applyAlignment="1">
      <alignment horizontal="right" vertical="center"/>
    </xf>
    <xf numFmtId="179" fontId="64" fillId="0" borderId="0" xfId="0" applyNumberFormat="1" applyFont="1" applyFill="1" applyAlignment="1">
      <alignment vertical="center"/>
    </xf>
    <xf numFmtId="194" fontId="41" fillId="0" borderId="12" xfId="0" applyNumberFormat="1" applyFont="1" applyFill="1" applyBorder="1" applyAlignment="1">
      <alignment vertical="center"/>
    </xf>
    <xf numFmtId="194" fontId="24" fillId="0" borderId="12" xfId="0" applyNumberFormat="1" applyFont="1" applyFill="1" applyBorder="1" applyAlignment="1">
      <alignment vertical="center"/>
    </xf>
    <xf numFmtId="194" fontId="24" fillId="0" borderId="12" xfId="0" applyNumberFormat="1" applyFont="1" applyFill="1" applyBorder="1" applyAlignment="1">
      <alignment horizontal="right" vertical="center"/>
    </xf>
    <xf numFmtId="194" fontId="95" fillId="0" borderId="12" xfId="0" applyNumberFormat="1" applyFont="1" applyFill="1" applyBorder="1" applyAlignment="1">
      <alignment horizontal="right" vertical="center"/>
    </xf>
    <xf numFmtId="194" fontId="125" fillId="0" borderId="0" xfId="0" applyNumberFormat="1" applyFont="1" applyFill="1" applyBorder="1" applyAlignment="1">
      <alignment vertical="center"/>
    </xf>
    <xf numFmtId="194" fontId="125" fillId="0" borderId="12" xfId="0" applyNumberFormat="1" applyFont="1" applyFill="1" applyBorder="1" applyAlignment="1">
      <alignment vertical="center"/>
    </xf>
    <xf numFmtId="194" fontId="95" fillId="0" borderId="0" xfId="0" applyNumberFormat="1" applyFont="1" applyFill="1" applyBorder="1" applyAlignment="1">
      <alignment vertical="center"/>
    </xf>
    <xf numFmtId="194" fontId="41" fillId="0" borderId="12" xfId="28" applyNumberFormat="1" applyFont="1" applyFill="1" applyBorder="1" applyAlignment="1">
      <alignment horizontal="left" vertical="center"/>
    </xf>
    <xf numFmtId="194" fontId="41" fillId="0" borderId="12" xfId="28" applyNumberFormat="1" applyFont="1" applyFill="1" applyBorder="1" applyAlignment="1">
      <alignment horizontal="right" vertical="center"/>
    </xf>
    <xf numFmtId="195" fontId="41" fillId="0" borderId="12" xfId="28" applyNumberFormat="1" applyFont="1" applyFill="1" applyBorder="1" applyAlignment="1">
      <alignment horizontal="right" vertical="center"/>
    </xf>
    <xf numFmtId="195" fontId="24" fillId="0" borderId="12" xfId="0" applyNumberFormat="1" applyFont="1" applyFill="1" applyBorder="1" applyAlignment="1">
      <alignment horizontal="right" vertical="center"/>
    </xf>
    <xf numFmtId="195" fontId="24" fillId="0" borderId="0" xfId="0" applyNumberFormat="1" applyFont="1" applyFill="1" applyBorder="1" applyAlignment="1">
      <alignment horizontal="right" vertical="center"/>
    </xf>
    <xf numFmtId="195" fontId="95" fillId="0" borderId="12" xfId="0" applyNumberFormat="1" applyFont="1" applyFill="1" applyBorder="1" applyAlignment="1">
      <alignment horizontal="right" vertical="center"/>
    </xf>
    <xf numFmtId="194" fontId="24" fillId="0" borderId="0" xfId="28" applyNumberFormat="1" applyFont="1" applyFill="1" applyBorder="1" applyAlignment="1">
      <alignment horizontal="left" vertical="center"/>
    </xf>
    <xf numFmtId="194" fontId="24" fillId="0" borderId="0" xfId="28" applyNumberFormat="1" applyFont="1" applyFill="1" applyBorder="1" applyAlignment="1">
      <alignment horizontal="right" vertical="center"/>
    </xf>
    <xf numFmtId="195" fontId="24" fillId="0" borderId="0" xfId="28" applyNumberFormat="1" applyFont="1" applyFill="1" applyBorder="1" applyAlignment="1">
      <alignment horizontal="right" vertical="center"/>
    </xf>
    <xf numFmtId="195" fontId="24" fillId="0" borderId="13" xfId="0" applyNumberFormat="1" applyFont="1" applyFill="1" applyBorder="1" applyAlignment="1">
      <alignment horizontal="right" vertical="center"/>
    </xf>
    <xf numFmtId="195" fontId="24" fillId="0" borderId="7" xfId="0" applyNumberFormat="1" applyFont="1" applyFill="1" applyBorder="1" applyAlignment="1">
      <alignment horizontal="right" vertical="center"/>
    </xf>
    <xf numFmtId="195" fontId="95" fillId="0" borderId="13" xfId="0" applyNumberFormat="1" applyFont="1" applyFill="1" applyBorder="1" applyAlignment="1">
      <alignment horizontal="right" vertical="center"/>
    </xf>
    <xf numFmtId="194" fontId="24" fillId="0" borderId="3" xfId="28" applyNumberFormat="1" applyFont="1" applyFill="1" applyBorder="1" applyAlignment="1">
      <alignment horizontal="left" vertical="center"/>
    </xf>
    <xf numFmtId="194" fontId="24" fillId="0" borderId="3" xfId="28" applyNumberFormat="1" applyFont="1" applyFill="1" applyBorder="1" applyAlignment="1">
      <alignment horizontal="right" vertical="center"/>
    </xf>
    <xf numFmtId="195" fontId="24" fillId="0" borderId="3" xfId="28" applyNumberFormat="1" applyFont="1" applyFill="1" applyBorder="1" applyAlignment="1">
      <alignment horizontal="right" vertical="center"/>
    </xf>
    <xf numFmtId="195" fontId="24" fillId="0" borderId="3" xfId="0" applyNumberFormat="1" applyFont="1" applyFill="1" applyBorder="1" applyAlignment="1">
      <alignment horizontal="right" vertical="center"/>
    </xf>
    <xf numFmtId="195" fontId="95" fillId="0" borderId="3" xfId="0" applyNumberFormat="1" applyFont="1" applyFill="1" applyBorder="1" applyAlignment="1">
      <alignment horizontal="right" vertical="center"/>
    </xf>
    <xf numFmtId="194" fontId="24" fillId="0" borderId="12" xfId="0" applyNumberFormat="1" applyFont="1" applyFill="1" applyBorder="1" applyAlignment="1">
      <alignment horizontal="right" vertical="center"/>
    </xf>
    <xf numFmtId="194" fontId="95" fillId="0" borderId="12" xfId="0" applyNumberFormat="1" applyFont="1" applyFill="1" applyBorder="1" applyAlignment="1">
      <alignment horizontal="right" vertical="center"/>
    </xf>
    <xf numFmtId="194" fontId="125" fillId="0" borderId="12" xfId="0" applyNumberFormat="1" applyFont="1" applyFill="1" applyBorder="1" applyAlignment="1">
      <alignment horizontal="right" vertical="center"/>
    </xf>
    <xf numFmtId="176" fontId="24" fillId="0" borderId="3" xfId="0" applyNumberFormat="1" applyFont="1" applyFill="1" applyBorder="1" applyAlignment="1">
      <alignment vertical="center"/>
    </xf>
    <xf numFmtId="176" fontId="95" fillId="0" borderId="3" xfId="0" applyNumberFormat="1" applyFont="1" applyFill="1" applyBorder="1" applyAlignment="1">
      <alignment vertical="center"/>
    </xf>
    <xf numFmtId="176" fontId="24" fillId="0" borderId="0" xfId="0" applyNumberFormat="1" applyFont="1" applyFill="1" applyAlignment="1">
      <alignment vertical="center"/>
    </xf>
    <xf numFmtId="176" fontId="95" fillId="0" borderId="0" xfId="0" applyNumberFormat="1" applyFont="1" applyFill="1" applyBorder="1" applyAlignment="1">
      <alignment vertical="center"/>
    </xf>
    <xf numFmtId="176" fontId="41" fillId="0" borderId="12" xfId="0" applyNumberFormat="1" applyFont="1" applyFill="1" applyBorder="1" applyAlignment="1">
      <alignment horizontal="left" vertical="center"/>
    </xf>
    <xf numFmtId="176" fontId="132" fillId="0" borderId="12" xfId="0" applyNumberFormat="1" applyFont="1" applyFill="1" applyBorder="1" applyAlignment="1">
      <alignment vertical="center"/>
    </xf>
    <xf numFmtId="176" fontId="42" fillId="0" borderId="0" xfId="0" applyNumberFormat="1" applyFont="1" applyFill="1" applyBorder="1" applyAlignment="1">
      <alignment horizontal="left" vertical="center"/>
    </xf>
    <xf numFmtId="176" fontId="37" fillId="0" borderId="0" xfId="0" applyNumberFormat="1" applyFont="1" applyFill="1" applyBorder="1" applyAlignment="1">
      <alignment horizontal="left" vertical="center"/>
    </xf>
    <xf numFmtId="176" fontId="37" fillId="0" borderId="3" xfId="0" applyNumberFormat="1" applyFont="1" applyFill="1" applyBorder="1" applyAlignment="1">
      <alignment horizontal="left" vertical="center"/>
    </xf>
    <xf numFmtId="176" fontId="37" fillId="0" borderId="3" xfId="0" applyNumberFormat="1" applyFont="1" applyFill="1" applyBorder="1" applyAlignment="1">
      <alignment vertical="center"/>
    </xf>
    <xf numFmtId="176" fontId="42" fillId="0" borderId="3" xfId="0" applyNumberFormat="1" applyFont="1" applyFill="1" applyBorder="1" applyAlignment="1">
      <alignment horizontal="left" vertical="center"/>
    </xf>
    <xf numFmtId="176" fontId="42" fillId="0" borderId="1" xfId="30" applyNumberFormat="1" applyFont="1" applyFill="1" applyBorder="1" applyAlignment="1">
      <alignment vertical="center"/>
    </xf>
    <xf numFmtId="176" fontId="41" fillId="0" borderId="1" xfId="0" applyNumberFormat="1" applyFont="1" applyFill="1" applyBorder="1" applyAlignment="1">
      <alignment vertical="center"/>
    </xf>
    <xf numFmtId="176" fontId="41" fillId="0" borderId="12" xfId="0" applyNumberFormat="1" applyFont="1" applyFill="1" applyBorder="1" applyAlignment="1">
      <alignment vertical="center"/>
    </xf>
    <xf numFmtId="176" fontId="37" fillId="0" borderId="0" xfId="30" applyNumberFormat="1" applyFont="1" applyFill="1" applyBorder="1" applyAlignment="1">
      <alignment vertical="center"/>
    </xf>
    <xf numFmtId="176" fontId="24" fillId="0" borderId="0" xfId="0" applyNumberFormat="1" applyFont="1" applyFill="1" applyBorder="1" applyAlignment="1">
      <alignment vertical="center"/>
    </xf>
    <xf numFmtId="176" fontId="42" fillId="0" borderId="8" xfId="0" applyNumberFormat="1" applyFont="1" applyFill="1" applyBorder="1" applyAlignment="1">
      <alignment vertical="center"/>
    </xf>
    <xf numFmtId="176" fontId="24" fillId="0" borderId="8" xfId="0" applyNumberFormat="1" applyFont="1" applyFill="1" applyBorder="1" applyAlignment="1">
      <alignment vertical="center"/>
    </xf>
    <xf numFmtId="176" fontId="24" fillId="0" borderId="12" xfId="0" applyNumberFormat="1" applyFont="1" applyFill="1" applyBorder="1" applyAlignment="1">
      <alignment vertical="center"/>
    </xf>
    <xf numFmtId="176" fontId="42" fillId="0" borderId="0" xfId="30" applyNumberFormat="1" applyFont="1" applyFill="1" applyBorder="1" applyAlignment="1">
      <alignment vertical="center"/>
    </xf>
    <xf numFmtId="176" fontId="42" fillId="0" borderId="12" xfId="30" applyNumberFormat="1" applyFont="1" applyFill="1" applyBorder="1" applyAlignment="1">
      <alignment vertical="center"/>
    </xf>
    <xf numFmtId="176" fontId="42" fillId="0" borderId="7" xfId="30" applyNumberFormat="1" applyFont="1" applyFill="1" applyBorder="1" applyAlignment="1">
      <alignment vertical="center"/>
    </xf>
    <xf numFmtId="176" fontId="41" fillId="0" borderId="7" xfId="0" applyNumberFormat="1" applyFont="1" applyFill="1" applyBorder="1" applyAlignment="1">
      <alignment vertical="center"/>
    </xf>
    <xf numFmtId="176" fontId="41" fillId="0" borderId="13" xfId="0" applyNumberFormat="1" applyFont="1" applyFill="1" applyBorder="1" applyAlignment="1">
      <alignment vertical="center"/>
    </xf>
    <xf numFmtId="176" fontId="24" fillId="0" borderId="17" xfId="30" applyNumberFormat="1" applyFont="1" applyFill="1" applyBorder="1" applyAlignment="1">
      <alignment horizontal="right" vertical="center"/>
    </xf>
    <xf numFmtId="176" fontId="24" fillId="0" borderId="20" xfId="0" applyNumberFormat="1" applyFont="1" applyFill="1" applyBorder="1" applyAlignment="1">
      <alignment horizontal="right" vertical="center"/>
    </xf>
    <xf numFmtId="176" fontId="24" fillId="0" borderId="20" xfId="30" applyNumberFormat="1" applyFont="1" applyFill="1" applyBorder="1" applyAlignment="1">
      <alignment horizontal="right" vertical="center"/>
    </xf>
    <xf numFmtId="176" fontId="41" fillId="0" borderId="0" xfId="0" applyNumberFormat="1" applyFont="1" applyFill="1" applyBorder="1" applyAlignment="1">
      <alignment vertical="center"/>
    </xf>
    <xf numFmtId="176" fontId="64" fillId="0" borderId="0" xfId="0" applyNumberFormat="1" applyFont="1" applyFill="1" applyBorder="1" applyAlignment="1">
      <alignment horizontal="left" vertical="center"/>
    </xf>
    <xf numFmtId="176" fontId="100" fillId="0" borderId="0" xfId="0" applyNumberFormat="1" applyFont="1" applyFill="1" applyAlignment="1">
      <alignment vertical="center"/>
    </xf>
    <xf numFmtId="176" fontId="37" fillId="0" borderId="17" xfId="0" applyNumberFormat="1" applyFont="1" applyFill="1" applyBorder="1" applyAlignment="1">
      <alignment vertical="center"/>
    </xf>
    <xf numFmtId="176" fontId="37" fillId="0" borderId="0" xfId="0" quotePrefix="1" applyNumberFormat="1" applyFont="1" applyFill="1" applyBorder="1" applyAlignment="1">
      <alignment horizontal="right" vertical="center"/>
    </xf>
    <xf numFmtId="176" fontId="42" fillId="0" borderId="17" xfId="0" quotePrefix="1" applyNumberFormat="1" applyFont="1" applyFill="1" applyBorder="1" applyAlignment="1">
      <alignment horizontal="right" vertical="center"/>
    </xf>
    <xf numFmtId="176" fontId="42" fillId="0" borderId="3" xfId="0" quotePrefix="1" applyNumberFormat="1" applyFont="1" applyFill="1" applyBorder="1" applyAlignment="1">
      <alignment horizontal="right" vertical="center"/>
    </xf>
    <xf numFmtId="176" fontId="42" fillId="0" borderId="0" xfId="0" quotePrefix="1" applyNumberFormat="1" applyFont="1" applyFill="1" applyBorder="1" applyAlignment="1">
      <alignment horizontal="right" vertical="center"/>
    </xf>
    <xf numFmtId="176" fontId="57" fillId="0" borderId="0" xfId="0" quotePrefix="1" applyNumberFormat="1" applyFont="1" applyFill="1" applyBorder="1" applyAlignment="1">
      <alignment horizontal="right" vertical="center"/>
    </xf>
    <xf numFmtId="176" fontId="57" fillId="0" borderId="17" xfId="0" quotePrefix="1" applyNumberFormat="1" applyFont="1" applyFill="1" applyBorder="1" applyAlignment="1">
      <alignment horizontal="right" vertical="center"/>
    </xf>
    <xf numFmtId="176" fontId="37" fillId="0" borderId="7" xfId="30" applyNumberFormat="1" applyFont="1" applyFill="1" applyBorder="1" applyAlignment="1">
      <alignment vertical="center"/>
    </xf>
    <xf numFmtId="176" fontId="24" fillId="0" borderId="7" xfId="0" applyNumberFormat="1" applyFont="1" applyFill="1" applyBorder="1" applyAlignment="1">
      <alignment vertical="center"/>
    </xf>
    <xf numFmtId="176" fontId="24" fillId="0" borderId="13" xfId="0" applyNumberFormat="1" applyFont="1" applyFill="1" applyBorder="1" applyAlignment="1">
      <alignment vertical="center"/>
    </xf>
    <xf numFmtId="176" fontId="64" fillId="0" borderId="0" xfId="0" applyNumberFormat="1" applyFont="1" applyFill="1" applyBorder="1" applyAlignment="1">
      <alignment vertical="center"/>
    </xf>
    <xf numFmtId="176" fontId="24" fillId="0" borderId="17" xfId="0" applyNumberFormat="1" applyFont="1" applyFill="1" applyBorder="1" applyAlignment="1">
      <alignment vertical="center"/>
    </xf>
    <xf numFmtId="176" fontId="24" fillId="0" borderId="0" xfId="0" quotePrefix="1" applyNumberFormat="1" applyFont="1" applyFill="1" applyBorder="1" applyAlignment="1">
      <alignment horizontal="right" vertical="center"/>
    </xf>
    <xf numFmtId="176" fontId="41" fillId="0" borderId="17" xfId="0" quotePrefix="1" applyNumberFormat="1" applyFont="1" applyFill="1" applyBorder="1" applyAlignment="1">
      <alignment horizontal="right" vertical="center"/>
    </xf>
    <xf numFmtId="176" fontId="41" fillId="0" borderId="3" xfId="0" quotePrefix="1" applyNumberFormat="1" applyFont="1" applyFill="1" applyBorder="1" applyAlignment="1">
      <alignment horizontal="right" vertical="center"/>
    </xf>
    <xf numFmtId="176" fontId="41" fillId="0" borderId="0" xfId="0" quotePrefix="1" applyNumberFormat="1" applyFont="1" applyFill="1" applyBorder="1" applyAlignment="1">
      <alignment horizontal="right" vertical="center"/>
    </xf>
    <xf numFmtId="176" fontId="57" fillId="0" borderId="3" xfId="0" quotePrefix="1" applyNumberFormat="1" applyFont="1" applyFill="1" applyBorder="1" applyAlignment="1">
      <alignment horizontal="right" vertical="center"/>
    </xf>
    <xf numFmtId="176" fontId="57" fillId="0" borderId="18" xfId="0" quotePrefix="1" applyNumberFormat="1" applyFont="1" applyFill="1" applyBorder="1" applyAlignment="1">
      <alignment horizontal="right" vertical="center"/>
    </xf>
    <xf numFmtId="176" fontId="41" fillId="0" borderId="3" xfId="0" applyNumberFormat="1" applyFont="1" applyFill="1" applyBorder="1" applyAlignment="1">
      <alignment vertical="center"/>
    </xf>
    <xf numFmtId="176" fontId="41" fillId="0" borderId="1" xfId="0" applyNumberFormat="1" applyFont="1" applyFill="1" applyBorder="1" applyAlignment="1">
      <alignment vertical="center"/>
    </xf>
    <xf numFmtId="176" fontId="41" fillId="0" borderId="12" xfId="0" applyNumberFormat="1" applyFont="1" applyFill="1" applyBorder="1" applyAlignment="1">
      <alignment vertical="center"/>
    </xf>
    <xf numFmtId="176" fontId="24" fillId="0" borderId="12" xfId="0" applyNumberFormat="1" applyFont="1" applyFill="1" applyBorder="1" applyAlignment="1">
      <alignment vertical="center"/>
    </xf>
    <xf numFmtId="10" fontId="95" fillId="0" borderId="3" xfId="0" applyNumberFormat="1" applyFont="1" applyFill="1" applyBorder="1" applyAlignment="1">
      <alignment horizontal="right" vertical="center"/>
    </xf>
    <xf numFmtId="195" fontId="41" fillId="0" borderId="12" xfId="28" applyNumberFormat="1" applyFont="1" applyFill="1" applyBorder="1" applyAlignment="1">
      <alignment horizontal="left" vertical="center"/>
    </xf>
    <xf numFmtId="195" fontId="24" fillId="0" borderId="0" xfId="28" applyNumberFormat="1" applyFont="1" applyFill="1" applyBorder="1" applyAlignment="1">
      <alignment horizontal="left" vertical="center"/>
    </xf>
    <xf numFmtId="195" fontId="95" fillId="0" borderId="7" xfId="0" applyNumberFormat="1" applyFont="1" applyFill="1" applyBorder="1" applyAlignment="1">
      <alignment horizontal="right" vertical="center"/>
    </xf>
    <xf numFmtId="195" fontId="24" fillId="0" borderId="3" xfId="28" applyNumberFormat="1" applyFont="1" applyFill="1" applyBorder="1" applyAlignment="1">
      <alignment horizontal="left" vertical="center"/>
    </xf>
    <xf numFmtId="176" fontId="41" fillId="0" borderId="12" xfId="0" applyNumberFormat="1" applyFont="1" applyFill="1" applyBorder="1"/>
    <xf numFmtId="176" fontId="24" fillId="0" borderId="12" xfId="0" applyNumberFormat="1" applyFont="1" applyFill="1" applyBorder="1"/>
    <xf numFmtId="176" fontId="24" fillId="0" borderId="0" xfId="0" applyNumberFormat="1" applyFont="1" applyFill="1" applyBorder="1" applyAlignment="1">
      <alignment horizontal="left" indent="1"/>
    </xf>
    <xf numFmtId="176" fontId="41" fillId="0" borderId="0" xfId="0" applyNumberFormat="1" applyFont="1" applyFill="1" applyBorder="1"/>
    <xf numFmtId="176" fontId="24" fillId="0" borderId="0" xfId="0" applyNumberFormat="1" applyFont="1" applyFill="1" applyBorder="1" applyAlignment="1">
      <alignment horizontal="left" vertical="center" indent="1"/>
    </xf>
    <xf numFmtId="176" fontId="24" fillId="0" borderId="0" xfId="0" applyNumberFormat="1" applyFont="1" applyFill="1" applyBorder="1" applyAlignment="1">
      <alignment vertical="center"/>
    </xf>
    <xf numFmtId="176" fontId="24" fillId="0" borderId="3" xfId="0" applyNumberFormat="1" applyFont="1" applyFill="1" applyBorder="1" applyAlignment="1">
      <alignment horizontal="left" vertical="center" indent="1"/>
    </xf>
    <xf numFmtId="176" fontId="24" fillId="0" borderId="3" xfId="0" applyNumberFormat="1" applyFont="1" applyFill="1" applyBorder="1" applyAlignment="1">
      <alignment vertical="center"/>
    </xf>
    <xf numFmtId="176" fontId="41" fillId="0" borderId="12" xfId="0" applyNumberFormat="1" applyFont="1" applyFill="1" applyBorder="1" applyAlignment="1">
      <alignment vertical="center"/>
    </xf>
    <xf numFmtId="176" fontId="24" fillId="0" borderId="12" xfId="0" applyNumberFormat="1" applyFont="1" applyFill="1" applyBorder="1" applyAlignment="1">
      <alignment vertical="center"/>
    </xf>
    <xf numFmtId="176" fontId="24" fillId="0" borderId="0" xfId="0" applyNumberFormat="1" applyFont="1" applyFill="1" applyBorder="1"/>
    <xf numFmtId="176" fontId="24" fillId="0" borderId="3" xfId="0" applyNumberFormat="1" applyFont="1" applyFill="1" applyBorder="1"/>
    <xf numFmtId="176" fontId="24" fillId="0" borderId="12" xfId="28" quotePrefix="1" applyNumberFormat="1" applyFont="1" applyFill="1" applyBorder="1" applyAlignment="1">
      <alignment horizontal="right" vertical="center"/>
    </xf>
    <xf numFmtId="176" fontId="24" fillId="0" borderId="19" xfId="28" quotePrefix="1" applyNumberFormat="1" applyFont="1" applyFill="1" applyBorder="1" applyAlignment="1">
      <alignment horizontal="right" vertical="center"/>
    </xf>
    <xf numFmtId="176" fontId="95" fillId="0" borderId="12" xfId="0" quotePrefix="1" applyNumberFormat="1" applyFont="1" applyFill="1" applyBorder="1" applyAlignment="1">
      <alignment horizontal="right" vertical="center"/>
    </xf>
    <xf numFmtId="176" fontId="95" fillId="0" borderId="8" xfId="0" quotePrefix="1" applyNumberFormat="1" applyFont="1" applyFill="1" applyBorder="1" applyAlignment="1">
      <alignment horizontal="right" vertical="center"/>
    </xf>
    <xf numFmtId="176" fontId="24" fillId="0" borderId="0" xfId="28" quotePrefix="1" applyNumberFormat="1" applyFont="1" applyFill="1" applyBorder="1" applyAlignment="1">
      <alignment horizontal="right" vertical="center"/>
    </xf>
    <xf numFmtId="176" fontId="24" fillId="0" borderId="17" xfId="28" quotePrefix="1" applyNumberFormat="1" applyFont="1" applyFill="1" applyBorder="1" applyAlignment="1">
      <alignment horizontal="right" vertical="center"/>
    </xf>
    <xf numFmtId="176" fontId="24" fillId="0" borderId="13" xfId="28" quotePrefix="1" applyNumberFormat="1" applyFont="1" applyFill="1" applyBorder="1" applyAlignment="1">
      <alignment horizontal="right" vertical="center"/>
    </xf>
    <xf numFmtId="176" fontId="95" fillId="0" borderId="7" xfId="0" quotePrefix="1" applyNumberFormat="1" applyFont="1" applyFill="1" applyBorder="1" applyAlignment="1">
      <alignment horizontal="right" vertical="center"/>
    </xf>
    <xf numFmtId="176" fontId="24" fillId="0" borderId="15" xfId="0" applyNumberFormat="1" applyFont="1" applyFill="1" applyBorder="1" applyAlignment="1">
      <alignment vertical="center"/>
    </xf>
    <xf numFmtId="176" fontId="24" fillId="0" borderId="9" xfId="0" applyNumberFormat="1" applyFont="1" applyFill="1" applyBorder="1" applyAlignment="1">
      <alignment vertical="center"/>
    </xf>
    <xf numFmtId="176" fontId="95" fillId="0" borderId="9" xfId="0" applyNumberFormat="1" applyFont="1" applyFill="1" applyBorder="1" applyAlignment="1">
      <alignment vertical="center"/>
    </xf>
    <xf numFmtId="0" fontId="95" fillId="0" borderId="0" xfId="0" applyFont="1" applyFill="1" applyBorder="1" applyAlignment="1">
      <alignment vertical="center"/>
    </xf>
    <xf numFmtId="41" fontId="24" fillId="0" borderId="6" xfId="30" applyFont="1" applyFill="1" applyBorder="1" applyAlignment="1">
      <alignment vertical="center"/>
    </xf>
    <xf numFmtId="176" fontId="24" fillId="0" borderId="6" xfId="0" applyNumberFormat="1" applyFont="1" applyFill="1" applyBorder="1" applyAlignment="1">
      <alignment vertical="center"/>
    </xf>
    <xf numFmtId="176" fontId="95" fillId="0" borderId="6" xfId="0" applyNumberFormat="1" applyFont="1" applyFill="1" applyBorder="1" applyAlignment="1">
      <alignment vertical="center"/>
    </xf>
    <xf numFmtId="176" fontId="24" fillId="0" borderId="16" xfId="0" applyNumberFormat="1" applyFont="1" applyFill="1" applyBorder="1" applyAlignment="1">
      <alignment vertical="center"/>
    </xf>
    <xf numFmtId="176" fontId="24" fillId="0" borderId="6" xfId="0" applyNumberFormat="1" applyFont="1" applyFill="1" applyBorder="1" applyAlignment="1">
      <alignment horizontal="right" vertical="center"/>
    </xf>
    <xf numFmtId="176" fontId="95" fillId="0" borderId="6" xfId="0" applyNumberFormat="1" applyFont="1" applyFill="1" applyBorder="1" applyAlignment="1">
      <alignment horizontal="right" vertical="center"/>
    </xf>
    <xf numFmtId="176" fontId="24" fillId="0" borderId="9" xfId="0" applyNumberFormat="1" applyFont="1" applyFill="1" applyBorder="1" applyAlignment="1">
      <alignment horizontal="right" vertical="center"/>
    </xf>
    <xf numFmtId="176" fontId="95" fillId="0" borderId="12" xfId="0" applyNumberFormat="1" applyFont="1" applyFill="1" applyBorder="1" applyAlignment="1">
      <alignment vertical="center"/>
    </xf>
    <xf numFmtId="176" fontId="24" fillId="0" borderId="7" xfId="0" applyNumberFormat="1" applyFont="1" applyFill="1" applyBorder="1" applyAlignment="1">
      <alignment vertical="center"/>
    </xf>
    <xf numFmtId="176" fontId="95" fillId="0" borderId="13" xfId="0" applyNumberFormat="1" applyFont="1" applyFill="1" applyBorder="1" applyAlignment="1">
      <alignment vertical="center"/>
    </xf>
    <xf numFmtId="10" fontId="24" fillId="0" borderId="13" xfId="0" applyNumberFormat="1" applyFont="1" applyFill="1" applyBorder="1" applyAlignment="1">
      <alignment vertical="center"/>
    </xf>
    <xf numFmtId="10" fontId="24" fillId="0" borderId="7" xfId="0" applyNumberFormat="1" applyFont="1" applyFill="1" applyBorder="1" applyAlignment="1">
      <alignment vertical="center"/>
    </xf>
    <xf numFmtId="10" fontId="95" fillId="0" borderId="13" xfId="0" applyNumberFormat="1" applyFont="1" applyFill="1" applyBorder="1" applyAlignment="1">
      <alignment vertical="center"/>
    </xf>
    <xf numFmtId="10" fontId="95" fillId="0" borderId="7" xfId="0" applyNumberFormat="1" applyFont="1" applyFill="1" applyBorder="1" applyAlignment="1">
      <alignment vertical="center"/>
    </xf>
    <xf numFmtId="10" fontId="95" fillId="0" borderId="0" xfId="0" applyNumberFormat="1" applyFont="1" applyFill="1" applyBorder="1" applyAlignment="1">
      <alignment vertical="center"/>
    </xf>
    <xf numFmtId="0" fontId="24" fillId="0" borderId="12" xfId="0" applyFont="1" applyFill="1" applyBorder="1" applyAlignment="1">
      <alignment vertical="center" wrapText="1"/>
    </xf>
    <xf numFmtId="0" fontId="95" fillId="0" borderId="12" xfId="0" applyFont="1" applyFill="1" applyBorder="1" applyAlignment="1">
      <alignment vertical="center" wrapText="1"/>
    </xf>
    <xf numFmtId="0" fontId="24" fillId="0" borderId="0" xfId="0" applyFont="1" applyFill="1" applyAlignment="1">
      <alignment vertical="center" wrapText="1"/>
    </xf>
    <xf numFmtId="2" fontId="24" fillId="0" borderId="13" xfId="0" applyNumberFormat="1" applyFont="1" applyFill="1" applyBorder="1" applyAlignment="1">
      <alignment vertical="center" wrapText="1"/>
    </xf>
    <xf numFmtId="2" fontId="24" fillId="0" borderId="7" xfId="0" applyNumberFormat="1" applyFont="1" applyFill="1" applyBorder="1" applyAlignment="1">
      <alignment vertical="center" wrapText="1"/>
    </xf>
    <xf numFmtId="2" fontId="95" fillId="0" borderId="7" xfId="0" applyNumberFormat="1" applyFont="1" applyFill="1" applyBorder="1" applyAlignment="1">
      <alignment vertical="center" wrapText="1"/>
    </xf>
    <xf numFmtId="0" fontId="24" fillId="0" borderId="3" xfId="0" applyFont="1" applyFill="1" applyBorder="1" applyAlignment="1">
      <alignment vertical="center" wrapText="1"/>
    </xf>
    <xf numFmtId="2" fontId="24" fillId="0" borderId="3" xfId="0" applyNumberFormat="1" applyFont="1" applyFill="1" applyBorder="1" applyAlignment="1">
      <alignment vertical="center" wrapText="1"/>
    </xf>
    <xf numFmtId="2" fontId="95" fillId="0" borderId="3" xfId="0" applyNumberFormat="1" applyFont="1" applyFill="1" applyBorder="1" applyAlignment="1">
      <alignment vertical="center" wrapText="1"/>
    </xf>
    <xf numFmtId="176" fontId="24" fillId="0" borderId="23" xfId="0" applyNumberFormat="1" applyFont="1" applyFill="1" applyBorder="1" applyAlignment="1">
      <alignment horizontal="right" vertical="center"/>
    </xf>
    <xf numFmtId="176" fontId="42" fillId="0" borderId="0" xfId="0" applyNumberFormat="1" applyFont="1" applyFill="1" applyAlignment="1">
      <alignment vertical="center"/>
    </xf>
    <xf numFmtId="176" fontId="24" fillId="0" borderId="24" xfId="0" applyNumberFormat="1" applyFont="1" applyFill="1" applyBorder="1" applyAlignment="1">
      <alignment horizontal="right" vertical="center"/>
    </xf>
    <xf numFmtId="176" fontId="24" fillId="0" borderId="22" xfId="0" applyNumberFormat="1" applyFont="1" applyFill="1" applyBorder="1" applyAlignment="1">
      <alignment horizontal="right" vertical="center"/>
    </xf>
    <xf numFmtId="176" fontId="37" fillId="0" borderId="0" xfId="0" applyNumberFormat="1" applyFont="1" applyFill="1" applyBorder="1" applyAlignment="1">
      <alignment vertical="center"/>
    </xf>
    <xf numFmtId="176" fontId="24" fillId="0" borderId="25" xfId="0" applyNumberFormat="1" applyFont="1" applyFill="1" applyBorder="1" applyAlignment="1">
      <alignment horizontal="right" vertical="center"/>
    </xf>
    <xf numFmtId="176" fontId="42" fillId="0" borderId="1" xfId="0" applyNumberFormat="1" applyFont="1" applyFill="1" applyBorder="1" applyAlignment="1">
      <alignment vertical="center"/>
    </xf>
    <xf numFmtId="176" fontId="42" fillId="0" borderId="12" xfId="0" applyNumberFormat="1" applyFont="1" applyFill="1" applyBorder="1" applyAlignment="1">
      <alignment vertical="center"/>
    </xf>
    <xf numFmtId="176" fontId="42" fillId="0" borderId="8" xfId="30" applyNumberFormat="1" applyFont="1" applyFill="1" applyBorder="1" applyAlignment="1">
      <alignment vertical="center"/>
    </xf>
    <xf numFmtId="176" fontId="24" fillId="0" borderId="8" xfId="0" applyNumberFormat="1" applyFont="1" applyFill="1" applyBorder="1" applyAlignment="1">
      <alignment horizontal="right" vertical="center"/>
    </xf>
    <xf numFmtId="176" fontId="42" fillId="0" borderId="3" xfId="30" applyNumberFormat="1" applyFont="1" applyFill="1" applyBorder="1" applyAlignment="1">
      <alignment vertical="center"/>
    </xf>
    <xf numFmtId="176" fontId="24" fillId="0" borderId="18" xfId="0" applyNumberFormat="1" applyFont="1" applyFill="1" applyBorder="1" applyAlignment="1">
      <alignment horizontal="right" vertical="center"/>
    </xf>
    <xf numFmtId="176" fontId="41" fillId="0" borderId="8" xfId="0" applyNumberFormat="1" applyFont="1" applyFill="1" applyBorder="1" applyAlignment="1">
      <alignment vertical="center"/>
    </xf>
    <xf numFmtId="176" fontId="24" fillId="0" borderId="19" xfId="28" applyNumberFormat="1" applyFont="1" applyFill="1" applyBorder="1" applyAlignment="1">
      <alignment horizontal="right" vertical="center"/>
    </xf>
    <xf numFmtId="176" fontId="24" fillId="0" borderId="20" xfId="28" applyNumberFormat="1" applyFont="1" applyFill="1" applyBorder="1" applyAlignment="1">
      <alignment horizontal="right" vertical="center"/>
    </xf>
    <xf numFmtId="176" fontId="24" fillId="0" borderId="17" xfId="28" applyNumberFormat="1" applyFont="1" applyFill="1" applyBorder="1" applyAlignment="1">
      <alignment horizontal="right" vertical="center"/>
    </xf>
    <xf numFmtId="176" fontId="24" fillId="0" borderId="18" xfId="28" applyNumberFormat="1" applyFont="1" applyFill="1" applyBorder="1" applyAlignment="1">
      <alignment horizontal="right" vertical="center"/>
    </xf>
    <xf numFmtId="41" fontId="37" fillId="0" borderId="3" xfId="0" applyNumberFormat="1" applyFont="1" applyFill="1" applyBorder="1" applyAlignment="1">
      <alignment horizontal="right" vertical="center"/>
    </xf>
    <xf numFmtId="41" fontId="37" fillId="0" borderId="3" xfId="30" applyNumberFormat="1" applyFont="1" applyFill="1" applyBorder="1" applyAlignment="1">
      <alignment horizontal="right" vertical="center"/>
    </xf>
    <xf numFmtId="41" fontId="24" fillId="0" borderId="3" xfId="0" applyNumberFormat="1" applyFont="1" applyFill="1" applyBorder="1" applyAlignment="1">
      <alignment horizontal="right" vertical="center"/>
    </xf>
    <xf numFmtId="41" fontId="95" fillId="0" borderId="3" xfId="0" applyNumberFormat="1" applyFont="1" applyFill="1" applyBorder="1" applyAlignment="1">
      <alignment horizontal="right" vertical="center"/>
    </xf>
    <xf numFmtId="190" fontId="37" fillId="0" borderId="7" xfId="28" applyNumberFormat="1" applyFont="1" applyFill="1" applyBorder="1" applyAlignment="1">
      <alignment horizontal="right" vertical="center"/>
    </xf>
    <xf numFmtId="190" fontId="37" fillId="0" borderId="13" xfId="28" applyNumberFormat="1" applyFont="1" applyFill="1" applyBorder="1" applyAlignment="1">
      <alignment horizontal="right" vertical="center"/>
    </xf>
    <xf numFmtId="190" fontId="37" fillId="0" borderId="0" xfId="28" applyNumberFormat="1" applyFont="1" applyFill="1" applyBorder="1" applyAlignment="1">
      <alignment horizontal="right" vertical="center"/>
    </xf>
    <xf numFmtId="176" fontId="37" fillId="0" borderId="0" xfId="28" applyNumberFormat="1" applyFont="1" applyFill="1" applyBorder="1" applyAlignment="1">
      <alignment horizontal="right" vertical="center"/>
    </xf>
    <xf numFmtId="176" fontId="95" fillId="0" borderId="0" xfId="0" applyNumberFormat="1" applyFont="1" applyFill="1" applyBorder="1" applyAlignment="1">
      <alignment horizontal="right" vertical="center"/>
    </xf>
    <xf numFmtId="190" fontId="37" fillId="0" borderId="0" xfId="0" applyNumberFormat="1" applyFont="1" applyFill="1" applyBorder="1" applyAlignment="1">
      <alignment horizontal="right" vertical="center"/>
    </xf>
    <xf numFmtId="190" fontId="24" fillId="0" borderId="0" xfId="0" applyNumberFormat="1" applyFont="1" applyFill="1" applyBorder="1" applyAlignment="1">
      <alignment horizontal="right" vertical="center"/>
    </xf>
    <xf numFmtId="190" fontId="95" fillId="0" borderId="0" xfId="0" applyNumberFormat="1" applyFont="1" applyFill="1" applyBorder="1" applyAlignment="1">
      <alignment horizontal="right" vertical="center"/>
    </xf>
    <xf numFmtId="190" fontId="37" fillId="0" borderId="3" xfId="0" applyNumberFormat="1" applyFont="1" applyFill="1" applyBorder="1" applyAlignment="1">
      <alignment horizontal="right" vertical="center"/>
    </xf>
    <xf numFmtId="190" fontId="24" fillId="0" borderId="3" xfId="0" applyNumberFormat="1" applyFont="1" applyFill="1" applyBorder="1" applyAlignment="1">
      <alignment horizontal="right" vertical="center"/>
    </xf>
    <xf numFmtId="190" fontId="95" fillId="0" borderId="3" xfId="0" applyNumberFormat="1" applyFont="1" applyFill="1" applyBorder="1" applyAlignment="1">
      <alignment horizontal="right" vertical="center"/>
    </xf>
    <xf numFmtId="0" fontId="75" fillId="0" borderId="7" xfId="0" applyFont="1" applyFill="1" applyBorder="1" applyAlignment="1">
      <alignment horizontal="center" vertical="center"/>
    </xf>
    <xf numFmtId="0" fontId="75" fillId="0" borderId="13" xfId="0" applyFont="1" applyFill="1" applyBorder="1" applyAlignment="1">
      <alignment horizontal="center" vertical="center"/>
    </xf>
    <xf numFmtId="0" fontId="75" fillId="0" borderId="0" xfId="0" applyFont="1" applyFill="1" applyBorder="1" applyAlignment="1">
      <alignment horizontal="center" vertical="center"/>
    </xf>
    <xf numFmtId="0" fontId="41" fillId="0" borderId="0" xfId="0" applyFont="1" applyFill="1" applyBorder="1" applyAlignment="1">
      <alignment vertical="center"/>
    </xf>
    <xf numFmtId="0" fontId="41" fillId="0" borderId="3" xfId="0" applyFont="1" applyFill="1" applyBorder="1" applyAlignment="1">
      <alignment vertical="center"/>
    </xf>
    <xf numFmtId="190" fontId="37" fillId="0" borderId="3" xfId="28" applyNumberFormat="1" applyFont="1" applyFill="1" applyBorder="1" applyAlignment="1">
      <alignment horizontal="right" vertical="center"/>
    </xf>
    <xf numFmtId="178" fontId="41" fillId="0" borderId="7" xfId="0" applyNumberFormat="1" applyFont="1" applyFill="1" applyBorder="1" applyAlignment="1">
      <alignment horizontal="left" vertical="center"/>
    </xf>
    <xf numFmtId="178" fontId="41" fillId="0" borderId="0" xfId="0" applyNumberFormat="1" applyFont="1" applyFill="1" applyBorder="1" applyAlignment="1">
      <alignment horizontal="left" vertical="center"/>
    </xf>
    <xf numFmtId="0" fontId="41" fillId="0" borderId="0" xfId="0" applyFont="1" applyFill="1" applyBorder="1" applyAlignment="1">
      <alignment horizontal="left" vertical="center"/>
    </xf>
    <xf numFmtId="0" fontId="41" fillId="0" borderId="3" xfId="0" applyFont="1" applyFill="1" applyBorder="1" applyAlignment="1">
      <alignment horizontal="left" vertical="center"/>
    </xf>
    <xf numFmtId="176" fontId="41" fillId="0" borderId="12" xfId="0" applyNumberFormat="1" applyFont="1" applyFill="1" applyBorder="1" applyAlignment="1">
      <alignment horizontal="left" vertical="center"/>
    </xf>
    <xf numFmtId="176" fontId="95" fillId="0" borderId="0" xfId="0" applyNumberFormat="1" applyFont="1" applyFill="1" applyBorder="1" applyAlignment="1">
      <alignment horizontal="right" vertical="center"/>
    </xf>
    <xf numFmtId="10" fontId="37" fillId="0" borderId="30" xfId="0" applyNumberFormat="1" applyFont="1" applyFill="1" applyBorder="1" applyAlignment="1">
      <alignment vertical="center"/>
    </xf>
    <xf numFmtId="176" fontId="24" fillId="0" borderId="19" xfId="0" quotePrefix="1" applyNumberFormat="1" applyFont="1" applyFill="1" applyBorder="1" applyAlignment="1">
      <alignment horizontal="right" vertical="center"/>
    </xf>
    <xf numFmtId="176" fontId="95" fillId="0" borderId="12" xfId="0" quotePrefix="1" applyNumberFormat="1" applyFont="1" applyFill="1" applyBorder="1" applyAlignment="1">
      <alignment horizontal="right" vertical="center"/>
    </xf>
    <xf numFmtId="176" fontId="95" fillId="0" borderId="8" xfId="0" quotePrefix="1" applyNumberFormat="1" applyFont="1" applyFill="1" applyBorder="1" applyAlignment="1">
      <alignment horizontal="right" vertical="center"/>
    </xf>
    <xf numFmtId="176" fontId="24" fillId="0" borderId="17" xfId="0" quotePrefix="1" applyNumberFormat="1" applyFont="1" applyFill="1" applyBorder="1" applyAlignment="1">
      <alignment horizontal="right" vertical="center"/>
    </xf>
    <xf numFmtId="176" fontId="24" fillId="0" borderId="13" xfId="0" quotePrefix="1" applyNumberFormat="1" applyFont="1" applyFill="1" applyBorder="1" applyAlignment="1">
      <alignment horizontal="right" vertical="center"/>
    </xf>
    <xf numFmtId="176" fontId="95" fillId="0" borderId="7" xfId="0" quotePrefix="1" applyNumberFormat="1" applyFont="1" applyFill="1" applyBorder="1" applyAlignment="1">
      <alignment horizontal="right" vertical="center"/>
    </xf>
    <xf numFmtId="41" fontId="37" fillId="0" borderId="7" xfId="28" applyNumberFormat="1" applyFont="1" applyFill="1" applyBorder="1" applyAlignment="1">
      <alignment horizontal="right" vertical="center"/>
    </xf>
    <xf numFmtId="41" fontId="37" fillId="0" borderId="13" xfId="28" applyNumberFormat="1" applyFont="1" applyFill="1" applyBorder="1" applyAlignment="1">
      <alignment horizontal="right" vertical="center"/>
    </xf>
    <xf numFmtId="41" fontId="95" fillId="0" borderId="7" xfId="0" applyNumberFormat="1" applyFont="1" applyFill="1" applyBorder="1" applyAlignment="1">
      <alignment horizontal="right" vertical="center"/>
    </xf>
    <xf numFmtId="41" fontId="37" fillId="0" borderId="0" xfId="0" applyNumberFormat="1" applyFont="1" applyFill="1" applyBorder="1" applyAlignment="1">
      <alignment horizontal="right" vertical="center"/>
    </xf>
    <xf numFmtId="41" fontId="95" fillId="0" borderId="0" xfId="0" applyNumberFormat="1" applyFont="1" applyFill="1" applyBorder="1" applyAlignment="1">
      <alignment horizontal="right" vertical="center"/>
    </xf>
    <xf numFmtId="0" fontId="42" fillId="6" borderId="7" xfId="0" applyFont="1" applyFill="1" applyBorder="1" applyAlignment="1">
      <alignment vertical="center"/>
    </xf>
    <xf numFmtId="0" fontId="75" fillId="6" borderId="7" xfId="0" applyFont="1" applyFill="1" applyBorder="1" applyAlignment="1">
      <alignment horizontal="center" vertical="center"/>
    </xf>
    <xf numFmtId="0" fontId="75" fillId="6" borderId="13" xfId="0" applyFont="1" applyFill="1" applyBorder="1" applyAlignment="1">
      <alignment horizontal="center" vertical="center"/>
    </xf>
    <xf numFmtId="190" fontId="37" fillId="6" borderId="7" xfId="28" applyNumberFormat="1" applyFont="1" applyFill="1" applyBorder="1" applyAlignment="1">
      <alignment horizontal="right" vertical="center"/>
    </xf>
    <xf numFmtId="190" fontId="37" fillId="6" borderId="13" xfId="28" applyNumberFormat="1" applyFont="1" applyFill="1" applyBorder="1" applyAlignment="1">
      <alignment horizontal="right" vertical="center"/>
    </xf>
    <xf numFmtId="190" fontId="24" fillId="6" borderId="7" xfId="28" applyNumberFormat="1" applyFont="1" applyFill="1" applyBorder="1" applyAlignment="1">
      <alignment horizontal="right" vertical="center"/>
    </xf>
    <xf numFmtId="190" fontId="24" fillId="6" borderId="13" xfId="28" applyNumberFormat="1" applyFont="1" applyFill="1" applyBorder="1" applyAlignment="1">
      <alignment horizontal="right" vertical="center"/>
    </xf>
    <xf numFmtId="190" fontId="95" fillId="6" borderId="7" xfId="0" applyNumberFormat="1" applyFont="1" applyFill="1" applyBorder="1" applyAlignment="1">
      <alignment horizontal="right" vertical="center"/>
    </xf>
    <xf numFmtId="0" fontId="42" fillId="6" borderId="0" xfId="0" applyFont="1" applyFill="1" applyBorder="1" applyAlignment="1">
      <alignment vertical="center"/>
    </xf>
    <xf numFmtId="0" fontId="75" fillId="6" borderId="0" xfId="0" applyFont="1" applyFill="1" applyBorder="1" applyAlignment="1">
      <alignment horizontal="center" vertical="center"/>
    </xf>
    <xf numFmtId="190" fontId="37" fillId="6" borderId="0" xfId="28" applyNumberFormat="1" applyFont="1" applyFill="1" applyBorder="1" applyAlignment="1">
      <alignment horizontal="right" vertical="center"/>
    </xf>
    <xf numFmtId="190" fontId="24" fillId="6" borderId="0" xfId="28" applyNumberFormat="1" applyFont="1" applyFill="1" applyBorder="1" applyAlignment="1">
      <alignment horizontal="right" vertical="center"/>
    </xf>
    <xf numFmtId="190" fontId="95" fillId="6" borderId="0" xfId="0" applyNumberFormat="1" applyFont="1" applyFill="1" applyBorder="1" applyAlignment="1">
      <alignment horizontal="right" vertical="center"/>
    </xf>
    <xf numFmtId="190" fontId="24" fillId="6" borderId="0" xfId="0" applyNumberFormat="1" applyFont="1" applyFill="1" applyBorder="1" applyAlignment="1">
      <alignment horizontal="right" vertical="center"/>
    </xf>
    <xf numFmtId="0" fontId="41" fillId="6" borderId="0" xfId="0" applyFont="1" applyFill="1" applyBorder="1" applyAlignment="1">
      <alignment vertical="center"/>
    </xf>
    <xf numFmtId="176" fontId="37" fillId="6" borderId="0" xfId="28" applyNumberFormat="1" applyFont="1" applyFill="1" applyBorder="1" applyAlignment="1">
      <alignment horizontal="right" vertical="center"/>
    </xf>
    <xf numFmtId="176" fontId="24" fillId="6" borderId="0" xfId="28" applyNumberFormat="1" applyFont="1" applyFill="1" applyBorder="1" applyAlignment="1">
      <alignment horizontal="right" vertical="center"/>
    </xf>
    <xf numFmtId="176" fontId="95" fillId="6" borderId="0" xfId="0" applyNumberFormat="1" applyFont="1" applyFill="1" applyBorder="1" applyAlignment="1">
      <alignment horizontal="right" vertical="center"/>
    </xf>
    <xf numFmtId="190" fontId="37" fillId="6" borderId="0" xfId="0" applyNumberFormat="1" applyFont="1" applyFill="1" applyBorder="1" applyAlignment="1">
      <alignment horizontal="right" vertical="center"/>
    </xf>
    <xf numFmtId="190" fontId="24" fillId="6" borderId="0" xfId="0" applyNumberFormat="1" applyFont="1" applyFill="1" applyBorder="1" applyAlignment="1">
      <alignment horizontal="right" vertical="center"/>
    </xf>
    <xf numFmtId="190" fontId="95" fillId="6" borderId="0" xfId="0" applyNumberFormat="1" applyFont="1" applyFill="1" applyBorder="1" applyAlignment="1">
      <alignment horizontal="right" vertical="center"/>
    </xf>
    <xf numFmtId="0" fontId="23" fillId="6" borderId="0" xfId="0" applyFont="1" applyFill="1" applyBorder="1" applyAlignment="1">
      <alignment vertical="center"/>
    </xf>
    <xf numFmtId="0" fontId="41" fillId="6" borderId="3" xfId="0" applyFont="1" applyFill="1" applyBorder="1" applyAlignment="1">
      <alignment vertical="center"/>
    </xf>
    <xf numFmtId="190" fontId="37" fillId="6" borderId="3" xfId="28" applyNumberFormat="1" applyFont="1" applyFill="1" applyBorder="1" applyAlignment="1">
      <alignment horizontal="right" vertical="center"/>
    </xf>
    <xf numFmtId="190" fontId="24" fillId="6" borderId="3" xfId="28" applyNumberFormat="1" applyFont="1" applyFill="1" applyBorder="1" applyAlignment="1">
      <alignment horizontal="right" vertical="center"/>
    </xf>
    <xf numFmtId="190" fontId="95" fillId="6" borderId="3" xfId="0" applyNumberFormat="1" applyFont="1" applyFill="1" applyBorder="1" applyAlignment="1">
      <alignment horizontal="right" vertical="center"/>
    </xf>
    <xf numFmtId="0" fontId="37" fillId="6" borderId="0" xfId="0" applyFont="1" applyFill="1" applyBorder="1" applyAlignment="1">
      <alignment horizontal="center" vertical="center"/>
    </xf>
    <xf numFmtId="183" fontId="42" fillId="6" borderId="5" xfId="30" applyNumberFormat="1" applyFont="1" applyFill="1" applyBorder="1" applyAlignment="1">
      <alignment vertical="center"/>
    </xf>
    <xf numFmtId="176" fontId="24" fillId="6" borderId="5" xfId="0" applyNumberFormat="1" applyFont="1" applyFill="1" applyBorder="1" applyAlignment="1">
      <alignment horizontal="right" vertical="center"/>
    </xf>
    <xf numFmtId="176" fontId="24" fillId="6" borderId="11" xfId="0" applyNumberFormat="1" applyFont="1" applyFill="1" applyBorder="1" applyAlignment="1">
      <alignment horizontal="right" vertical="center"/>
    </xf>
    <xf numFmtId="176" fontId="95" fillId="6" borderId="11" xfId="0" applyNumberFormat="1" applyFont="1" applyFill="1" applyBorder="1" applyAlignment="1">
      <alignment horizontal="right" vertical="center"/>
    </xf>
    <xf numFmtId="183" fontId="37" fillId="6" borderId="0" xfId="30" applyNumberFormat="1" applyFont="1" applyFill="1" applyBorder="1" applyAlignment="1">
      <alignment vertical="center"/>
    </xf>
    <xf numFmtId="0" fontId="37" fillId="6" borderId="0" xfId="0" applyFont="1" applyFill="1" applyAlignment="1">
      <alignment vertical="center"/>
    </xf>
    <xf numFmtId="176" fontId="24" fillId="6" borderId="0" xfId="0" applyNumberFormat="1" applyFont="1" applyFill="1" applyAlignment="1">
      <alignment horizontal="right" vertical="center"/>
    </xf>
    <xf numFmtId="176" fontId="24" fillId="6" borderId="10" xfId="0" applyNumberFormat="1" applyFont="1" applyFill="1" applyBorder="1" applyAlignment="1">
      <alignment horizontal="right" vertical="center"/>
    </xf>
    <xf numFmtId="176" fontId="24" fillId="6" borderId="0" xfId="0" applyNumberFormat="1" applyFont="1" applyFill="1" applyBorder="1" applyAlignment="1">
      <alignment horizontal="right" vertical="center"/>
    </xf>
    <xf numFmtId="176" fontId="95" fillId="6" borderId="0" xfId="0" applyNumberFormat="1" applyFont="1" applyFill="1" applyBorder="1" applyAlignment="1">
      <alignment horizontal="right" vertical="center"/>
    </xf>
    <xf numFmtId="176" fontId="24" fillId="6" borderId="3" xfId="0" applyNumberFormat="1" applyFont="1" applyFill="1" applyBorder="1" applyAlignment="1">
      <alignment horizontal="right" vertical="center"/>
    </xf>
    <xf numFmtId="176" fontId="95" fillId="6" borderId="3" xfId="0" applyNumberFormat="1" applyFont="1" applyFill="1" applyBorder="1" applyAlignment="1">
      <alignment horizontal="right" vertical="center"/>
    </xf>
    <xf numFmtId="183" fontId="42" fillId="6" borderId="3" xfId="30" applyNumberFormat="1" applyFont="1" applyFill="1" applyBorder="1" applyAlignment="1">
      <alignment vertical="center"/>
    </xf>
    <xf numFmtId="176" fontId="24" fillId="6" borderId="14" xfId="0" applyNumberFormat="1" applyFont="1" applyFill="1" applyBorder="1" applyAlignment="1">
      <alignment horizontal="right" vertical="center"/>
    </xf>
    <xf numFmtId="176" fontId="24" fillId="6" borderId="13" xfId="0" applyNumberFormat="1" applyFont="1" applyFill="1" applyBorder="1" applyAlignment="1">
      <alignment horizontal="right" vertical="center"/>
    </xf>
    <xf numFmtId="176" fontId="24" fillId="6" borderId="7" xfId="0" applyNumberFormat="1" applyFont="1" applyFill="1" applyBorder="1" applyAlignment="1">
      <alignment horizontal="right" vertical="center"/>
    </xf>
    <xf numFmtId="176" fontId="95" fillId="6" borderId="7" xfId="0" applyNumberFormat="1" applyFont="1" applyFill="1" applyBorder="1" applyAlignment="1">
      <alignment horizontal="right" vertical="center"/>
    </xf>
    <xf numFmtId="0" fontId="75" fillId="6" borderId="0" xfId="0" applyFont="1" applyFill="1" applyAlignment="1">
      <alignment horizontal="right" vertical="center"/>
    </xf>
    <xf numFmtId="183" fontId="42" fillId="6" borderId="1" xfId="0" applyNumberFormat="1" applyFont="1" applyFill="1" applyBorder="1" applyAlignment="1">
      <alignment vertical="center"/>
    </xf>
    <xf numFmtId="176" fontId="24" fillId="6" borderId="1" xfId="0" applyNumberFormat="1" applyFont="1" applyFill="1" applyBorder="1" applyAlignment="1">
      <alignment horizontal="right" vertical="center"/>
    </xf>
    <xf numFmtId="176" fontId="24" fillId="6" borderId="12" xfId="0" applyNumberFormat="1" applyFont="1" applyFill="1" applyBorder="1" applyAlignment="1">
      <alignment horizontal="right" vertical="center"/>
    </xf>
    <xf numFmtId="176" fontId="95" fillId="6" borderId="12" xfId="0" applyNumberFormat="1" applyFont="1" applyFill="1" applyBorder="1" applyAlignment="1">
      <alignment horizontal="right" vertical="center"/>
    </xf>
    <xf numFmtId="0" fontId="41" fillId="6" borderId="7" xfId="0" applyFont="1" applyFill="1" applyBorder="1" applyAlignment="1">
      <alignment vertical="center"/>
    </xf>
    <xf numFmtId="0" fontId="41" fillId="6" borderId="13" xfId="0" applyFont="1" applyFill="1" applyBorder="1" applyAlignment="1">
      <alignment vertical="center"/>
    </xf>
    <xf numFmtId="176" fontId="24" fillId="6" borderId="13" xfId="0" applyNumberFormat="1" applyFont="1" applyFill="1" applyBorder="1" applyAlignment="1">
      <alignment horizontal="right" vertical="center"/>
    </xf>
    <xf numFmtId="176" fontId="24" fillId="6" borderId="20" xfId="0" applyNumberFormat="1" applyFont="1" applyFill="1" applyBorder="1" applyAlignment="1">
      <alignment horizontal="right" vertical="center"/>
    </xf>
    <xf numFmtId="176" fontId="24" fillId="6" borderId="12" xfId="0" applyNumberFormat="1" applyFont="1" applyFill="1" applyBorder="1" applyAlignment="1">
      <alignment horizontal="right" vertical="center"/>
    </xf>
    <xf numFmtId="176" fontId="24" fillId="6" borderId="19" xfId="0" applyNumberFormat="1" applyFont="1" applyFill="1" applyBorder="1" applyAlignment="1">
      <alignment horizontal="right" vertical="center"/>
    </xf>
    <xf numFmtId="176" fontId="95" fillId="6" borderId="12" xfId="0" applyNumberFormat="1" applyFont="1" applyFill="1" applyBorder="1" applyAlignment="1">
      <alignment horizontal="right" vertical="center"/>
    </xf>
    <xf numFmtId="176" fontId="95" fillId="6" borderId="8" xfId="0" applyNumberFormat="1" applyFont="1" applyFill="1" applyBorder="1" applyAlignment="1">
      <alignment horizontal="right" vertical="center"/>
    </xf>
    <xf numFmtId="0" fontId="41" fillId="6" borderId="12" xfId="0" applyFont="1" applyFill="1" applyBorder="1" applyAlignment="1">
      <alignment vertical="center"/>
    </xf>
    <xf numFmtId="0" fontId="24" fillId="6" borderId="0" xfId="0" applyFont="1" applyFill="1" applyBorder="1" applyAlignment="1">
      <alignment vertical="center"/>
    </xf>
    <xf numFmtId="176" fontId="24" fillId="6" borderId="0" xfId="0" applyNumberFormat="1" applyFont="1" applyFill="1" applyBorder="1" applyAlignment="1">
      <alignment horizontal="right" vertical="center"/>
    </xf>
    <xf numFmtId="176" fontId="24" fillId="6" borderId="17" xfId="0" applyNumberFormat="1" applyFont="1" applyFill="1" applyBorder="1" applyAlignment="1">
      <alignment horizontal="right" vertical="center"/>
    </xf>
    <xf numFmtId="41" fontId="24" fillId="6" borderId="13" xfId="30" applyFont="1" applyFill="1" applyBorder="1" applyAlignment="1">
      <alignment horizontal="right" vertical="center"/>
    </xf>
    <xf numFmtId="0" fontId="95" fillId="6" borderId="7" xfId="0" applyFont="1" applyFill="1" applyBorder="1" applyAlignment="1">
      <alignment horizontal="right" vertical="center"/>
    </xf>
    <xf numFmtId="176" fontId="95" fillId="6" borderId="0" xfId="0" applyNumberFormat="1" applyFont="1" applyFill="1" applyBorder="1" applyAlignment="1">
      <alignment horizontal="right" vertical="center"/>
    </xf>
    <xf numFmtId="0" fontId="24" fillId="6" borderId="0" xfId="0" applyFont="1" applyFill="1" applyAlignment="1">
      <alignment vertical="center"/>
    </xf>
    <xf numFmtId="0" fontId="24" fillId="6" borderId="3" xfId="0" applyFont="1" applyFill="1" applyBorder="1" applyAlignment="1">
      <alignment vertical="center"/>
    </xf>
    <xf numFmtId="0" fontId="24" fillId="6" borderId="3" xfId="0" applyFont="1" applyFill="1" applyBorder="1" applyAlignment="1">
      <alignment vertical="center"/>
    </xf>
    <xf numFmtId="41" fontId="24" fillId="6" borderId="3" xfId="0" applyNumberFormat="1" applyFont="1" applyFill="1" applyBorder="1" applyAlignment="1">
      <alignment horizontal="right" vertical="center"/>
    </xf>
    <xf numFmtId="176" fontId="24" fillId="6" borderId="3" xfId="0" applyNumberFormat="1" applyFont="1" applyFill="1" applyBorder="1" applyAlignment="1">
      <alignment horizontal="right" vertical="center"/>
    </xf>
    <xf numFmtId="176" fontId="24" fillId="6" borderId="18" xfId="0" applyNumberFormat="1" applyFont="1" applyFill="1" applyBorder="1" applyAlignment="1">
      <alignment horizontal="right" vertical="center"/>
    </xf>
    <xf numFmtId="41" fontId="24" fillId="6" borderId="0" xfId="0" applyNumberFormat="1" applyFont="1" applyFill="1" applyBorder="1" applyAlignment="1">
      <alignment horizontal="right" vertical="center"/>
    </xf>
    <xf numFmtId="41" fontId="24" fillId="6" borderId="17" xfId="0" applyNumberFormat="1" applyFont="1" applyFill="1" applyBorder="1" applyAlignment="1">
      <alignment horizontal="right" vertical="center"/>
    </xf>
    <xf numFmtId="41" fontId="95" fillId="6" borderId="3" xfId="0" applyNumberFormat="1" applyFont="1" applyFill="1" applyBorder="1" applyAlignment="1">
      <alignment horizontal="right" vertical="center"/>
    </xf>
    <xf numFmtId="190" fontId="24" fillId="6" borderId="12" xfId="0" applyNumberFormat="1" applyFont="1" applyFill="1" applyBorder="1" applyAlignment="1">
      <alignment horizontal="right" vertical="center"/>
    </xf>
    <xf numFmtId="190" fontId="24" fillId="6" borderId="19" xfId="0" applyNumberFormat="1" applyFont="1" applyFill="1" applyBorder="1" applyAlignment="1">
      <alignment horizontal="right" vertical="center"/>
    </xf>
    <xf numFmtId="190" fontId="95" fillId="6" borderId="12" xfId="0" applyNumberFormat="1" applyFont="1" applyFill="1" applyBorder="1" applyAlignment="1">
      <alignment horizontal="right" vertical="center"/>
    </xf>
    <xf numFmtId="190" fontId="95" fillId="6" borderId="8" xfId="0" applyNumberFormat="1" applyFont="1" applyFill="1" applyBorder="1" applyAlignment="1">
      <alignment horizontal="right" vertical="center"/>
    </xf>
    <xf numFmtId="0" fontId="132" fillId="6" borderId="12" xfId="0" applyFont="1" applyFill="1" applyBorder="1" applyAlignment="1">
      <alignment vertical="center"/>
    </xf>
    <xf numFmtId="176" fontId="24" fillId="6" borderId="12" xfId="30" applyNumberFormat="1" applyFont="1" applyFill="1" applyBorder="1" applyAlignment="1">
      <alignment horizontal="right" vertical="center"/>
    </xf>
    <xf numFmtId="176" fontId="95" fillId="6" borderId="12" xfId="30" applyNumberFormat="1" applyFont="1" applyFill="1" applyBorder="1" applyAlignment="1">
      <alignment horizontal="right" vertical="center"/>
    </xf>
    <xf numFmtId="0" fontId="42" fillId="6" borderId="0" xfId="0" applyFont="1" applyFill="1" applyAlignment="1">
      <alignment vertical="center"/>
    </xf>
    <xf numFmtId="0" fontId="42" fillId="6" borderId="0" xfId="0" applyFont="1" applyFill="1" applyBorder="1" applyAlignment="1">
      <alignment horizontal="left" vertical="center"/>
    </xf>
    <xf numFmtId="176" fontId="24" fillId="6" borderId="0" xfId="30" applyNumberFormat="1" applyFont="1" applyFill="1" applyBorder="1" applyAlignment="1">
      <alignment horizontal="right" vertical="center"/>
    </xf>
    <xf numFmtId="176" fontId="24" fillId="6" borderId="13" xfId="30" applyNumberFormat="1" applyFont="1" applyFill="1" applyBorder="1" applyAlignment="1">
      <alignment horizontal="right" vertical="center"/>
    </xf>
    <xf numFmtId="176" fontId="95" fillId="6" borderId="13" xfId="30" applyNumberFormat="1" applyFont="1" applyFill="1" applyBorder="1" applyAlignment="1">
      <alignment horizontal="right" vertical="center"/>
    </xf>
    <xf numFmtId="176" fontId="24" fillId="6" borderId="0" xfId="0" applyNumberFormat="1" applyFont="1" applyFill="1" applyAlignment="1">
      <alignment horizontal="right" vertical="center"/>
    </xf>
    <xf numFmtId="176" fontId="24" fillId="6" borderId="0" xfId="30" applyNumberFormat="1" applyFont="1" applyFill="1" applyAlignment="1">
      <alignment horizontal="right" vertical="center"/>
    </xf>
    <xf numFmtId="176" fontId="24" fillId="6" borderId="3" xfId="30" applyNumberFormat="1" applyFont="1" applyFill="1" applyBorder="1" applyAlignment="1">
      <alignment horizontal="right" vertical="center"/>
    </xf>
    <xf numFmtId="176" fontId="95" fillId="6" borderId="3" xfId="30" applyNumberFormat="1" applyFont="1" applyFill="1" applyBorder="1" applyAlignment="1">
      <alignment horizontal="right" vertical="center"/>
    </xf>
    <xf numFmtId="176" fontId="24" fillId="6" borderId="15" xfId="30" applyNumberFormat="1" applyFont="1" applyFill="1" applyBorder="1" applyAlignment="1">
      <alignment horizontal="right" vertical="center"/>
    </xf>
    <xf numFmtId="176" fontId="95" fillId="6" borderId="0" xfId="30" applyNumberFormat="1" applyFont="1" applyFill="1" applyBorder="1" applyAlignment="1">
      <alignment horizontal="right" vertical="center"/>
    </xf>
    <xf numFmtId="0" fontId="42" fillId="6" borderId="9" xfId="0" applyFont="1" applyFill="1" applyBorder="1" applyAlignment="1">
      <alignment vertical="center"/>
    </xf>
    <xf numFmtId="0" fontId="42" fillId="6" borderId="9" xfId="0" applyFont="1" applyFill="1" applyBorder="1" applyAlignment="1">
      <alignment horizontal="left" vertical="center"/>
    </xf>
    <xf numFmtId="176" fontId="24" fillId="6" borderId="9" xfId="30" applyNumberFormat="1" applyFont="1" applyFill="1" applyBorder="1" applyAlignment="1">
      <alignment horizontal="right" vertical="center"/>
    </xf>
    <xf numFmtId="176" fontId="95" fillId="6" borderId="9" xfId="30" applyNumberFormat="1" applyFont="1" applyFill="1" applyBorder="1" applyAlignment="1">
      <alignment horizontal="right" vertical="center"/>
    </xf>
    <xf numFmtId="0" fontId="37" fillId="6" borderId="0" xfId="0" applyFont="1" applyFill="1" applyBorder="1" applyAlignment="1">
      <alignment vertical="center"/>
    </xf>
    <xf numFmtId="0" fontId="37" fillId="6" borderId="0" xfId="0" applyFont="1" applyFill="1" applyBorder="1" applyAlignment="1">
      <alignment horizontal="left" vertical="center"/>
    </xf>
    <xf numFmtId="41" fontId="24" fillId="6" borderId="0" xfId="30" applyFont="1" applyFill="1" applyBorder="1" applyAlignment="1">
      <alignment horizontal="right" vertical="center"/>
    </xf>
    <xf numFmtId="41" fontId="95" fillId="6" borderId="0" xfId="30" applyFont="1" applyFill="1" applyBorder="1" applyAlignment="1">
      <alignment horizontal="right" vertical="center"/>
    </xf>
    <xf numFmtId="0" fontId="37" fillId="6" borderId="6" xfId="0" applyFont="1" applyFill="1" applyBorder="1" applyAlignment="1">
      <alignment vertical="center"/>
    </xf>
    <xf numFmtId="0" fontId="37" fillId="6" borderId="6" xfId="0" applyFont="1" applyFill="1" applyBorder="1" applyAlignment="1">
      <alignment horizontal="left" vertical="center"/>
    </xf>
    <xf numFmtId="41" fontId="24" fillId="6" borderId="6" xfId="30" applyFont="1" applyFill="1" applyBorder="1" applyAlignment="1">
      <alignment horizontal="right" vertical="center"/>
    </xf>
    <xf numFmtId="176" fontId="24" fillId="6" borderId="6" xfId="30" applyNumberFormat="1" applyFont="1" applyFill="1" applyBorder="1" applyAlignment="1">
      <alignment horizontal="right" vertical="center"/>
    </xf>
    <xf numFmtId="176" fontId="95" fillId="6" borderId="6" xfId="30" applyNumberFormat="1" applyFont="1" applyFill="1" applyBorder="1" applyAlignment="1">
      <alignment horizontal="right" vertical="center"/>
    </xf>
    <xf numFmtId="0" fontId="37" fillId="6" borderId="3" xfId="0" applyFont="1" applyFill="1" applyBorder="1" applyAlignment="1">
      <alignment vertical="center"/>
    </xf>
    <xf numFmtId="0" fontId="37" fillId="6" borderId="3" xfId="0" applyFont="1" applyFill="1" applyBorder="1" applyAlignment="1">
      <alignment horizontal="left" vertical="center"/>
    </xf>
    <xf numFmtId="176" fontId="24" fillId="6" borderId="16" xfId="30" applyNumberFormat="1" applyFont="1" applyFill="1" applyBorder="1" applyAlignment="1">
      <alignment horizontal="right" vertical="center"/>
    </xf>
    <xf numFmtId="176" fontId="24" fillId="6" borderId="7" xfId="30" applyNumberFormat="1" applyFont="1" applyFill="1" applyBorder="1" applyAlignment="1">
      <alignment horizontal="right" vertical="center"/>
    </xf>
    <xf numFmtId="0" fontId="42" fillId="6" borderId="3" xfId="0" applyFont="1" applyFill="1" applyBorder="1" applyAlignment="1">
      <alignment vertical="center"/>
    </xf>
    <xf numFmtId="0" fontId="42" fillId="6" borderId="3" xfId="0" applyFont="1" applyFill="1" applyBorder="1" applyAlignment="1">
      <alignment horizontal="left" vertical="center"/>
    </xf>
    <xf numFmtId="0" fontId="132" fillId="6" borderId="8" xfId="0" applyFont="1" applyFill="1" applyBorder="1" applyAlignment="1">
      <alignment vertical="center"/>
    </xf>
    <xf numFmtId="176" fontId="24" fillId="6" borderId="8" xfId="0" applyNumberFormat="1" applyFont="1" applyFill="1" applyBorder="1" applyAlignment="1">
      <alignment horizontal="right" vertical="center"/>
    </xf>
    <xf numFmtId="176" fontId="24" fillId="6" borderId="7" xfId="0" applyNumberFormat="1" applyFont="1" applyFill="1" applyBorder="1" applyAlignment="1">
      <alignment horizontal="right" vertical="center"/>
    </xf>
    <xf numFmtId="176" fontId="95" fillId="6" borderId="13" xfId="0" applyNumberFormat="1" applyFont="1" applyFill="1" applyBorder="1" applyAlignment="1">
      <alignment horizontal="right" vertical="center"/>
    </xf>
    <xf numFmtId="176" fontId="24" fillId="6" borderId="0" xfId="0" applyNumberFormat="1" applyFont="1" applyFill="1" applyBorder="1" applyAlignment="1">
      <alignment horizontal="right" vertical="center"/>
    </xf>
    <xf numFmtId="176" fontId="95" fillId="6" borderId="3" xfId="0" applyNumberFormat="1" applyFont="1" applyFill="1" applyBorder="1" applyAlignment="1">
      <alignment horizontal="right" vertical="center"/>
    </xf>
    <xf numFmtId="176" fontId="24" fillId="6" borderId="12" xfId="0" applyNumberFormat="1" applyFont="1" applyFill="1" applyBorder="1" applyAlignment="1">
      <alignment horizontal="right" vertical="center"/>
    </xf>
    <xf numFmtId="176" fontId="95" fillId="6" borderId="12" xfId="0" applyNumberFormat="1" applyFont="1" applyFill="1" applyBorder="1" applyAlignment="1">
      <alignment horizontal="right" vertical="center"/>
    </xf>
    <xf numFmtId="176" fontId="24" fillId="6" borderId="8" xfId="30" applyNumberFormat="1" applyFont="1" applyFill="1" applyBorder="1" applyAlignment="1">
      <alignment horizontal="right" vertical="center"/>
    </xf>
    <xf numFmtId="38" fontId="41" fillId="6" borderId="3" xfId="0" applyNumberFormat="1" applyFont="1" applyFill="1" applyBorder="1" applyAlignment="1">
      <alignment horizontal="left" vertical="center" indent="1"/>
    </xf>
    <xf numFmtId="190" fontId="24" fillId="6" borderId="8" xfId="30" applyNumberFormat="1" applyFont="1" applyFill="1" applyBorder="1" applyAlignment="1">
      <alignment horizontal="right" vertical="center"/>
    </xf>
    <xf numFmtId="190" fontId="24" fillId="6" borderId="12" xfId="30" applyNumberFormat="1" applyFont="1" applyFill="1" applyBorder="1" applyAlignment="1">
      <alignment horizontal="right" vertical="center"/>
    </xf>
    <xf numFmtId="190" fontId="95" fillId="6" borderId="12" xfId="30" applyNumberFormat="1" applyFont="1" applyFill="1" applyBorder="1" applyAlignment="1">
      <alignment horizontal="right" vertical="center"/>
    </xf>
    <xf numFmtId="0" fontId="41" fillId="6" borderId="12" xfId="0" applyFont="1" applyFill="1" applyBorder="1" applyAlignment="1">
      <alignment horizontal="left" vertical="center"/>
    </xf>
    <xf numFmtId="0" fontId="41" fillId="6" borderId="8" xfId="0" applyFont="1" applyFill="1" applyBorder="1" applyAlignment="1">
      <alignment horizontal="left" vertical="center"/>
    </xf>
    <xf numFmtId="38" fontId="41" fillId="6" borderId="3" xfId="0" applyNumberFormat="1" applyFont="1" applyFill="1" applyBorder="1" applyAlignment="1">
      <alignment vertical="center"/>
    </xf>
    <xf numFmtId="176" fontId="95" fillId="6" borderId="12" xfId="0" applyNumberFormat="1" applyFont="1" applyFill="1" applyBorder="1" applyAlignment="1">
      <alignment horizontal="right" vertical="center"/>
    </xf>
    <xf numFmtId="176" fontId="95" fillId="6" borderId="7" xfId="0" applyNumberFormat="1" applyFont="1" applyFill="1" applyBorder="1" applyAlignment="1">
      <alignment horizontal="right" vertical="center"/>
    </xf>
    <xf numFmtId="190" fontId="24" fillId="6" borderId="0" xfId="30" applyNumberFormat="1" applyFont="1" applyFill="1" applyAlignment="1">
      <alignment horizontal="right" vertical="center"/>
    </xf>
    <xf numFmtId="190" fontId="24" fillId="6" borderId="0" xfId="30" applyNumberFormat="1" applyFont="1" applyFill="1" applyBorder="1" applyAlignment="1">
      <alignment horizontal="right" vertical="center"/>
    </xf>
    <xf numFmtId="190" fontId="95" fillId="6" borderId="0" xfId="0" applyNumberFormat="1" applyFont="1" applyFill="1" applyBorder="1" applyAlignment="1">
      <alignment horizontal="right" vertical="center"/>
    </xf>
    <xf numFmtId="0" fontId="95" fillId="6" borderId="0" xfId="0" applyFont="1" applyFill="1" applyAlignment="1">
      <alignment vertical="center"/>
    </xf>
    <xf numFmtId="176" fontId="95" fillId="6" borderId="0" xfId="0" applyNumberFormat="1" applyFont="1" applyFill="1" applyBorder="1" applyAlignment="1">
      <alignment horizontal="right" vertical="center"/>
    </xf>
    <xf numFmtId="176" fontId="95" fillId="6" borderId="3" xfId="0" applyNumberFormat="1" applyFont="1" applyFill="1" applyBorder="1" applyAlignment="1">
      <alignment horizontal="right" vertical="center"/>
    </xf>
    <xf numFmtId="0" fontId="42" fillId="6" borderId="13" xfId="0" applyFont="1" applyFill="1" applyBorder="1" applyAlignment="1">
      <alignment horizontal="left" vertical="center"/>
    </xf>
    <xf numFmtId="0" fontId="42" fillId="6" borderId="13" xfId="0" applyFont="1" applyFill="1" applyBorder="1" applyAlignment="1">
      <alignment vertical="center"/>
    </xf>
    <xf numFmtId="176" fontId="24" fillId="6" borderId="13" xfId="0" applyNumberFormat="1" applyFont="1" applyFill="1" applyBorder="1" applyAlignment="1">
      <alignment horizontal="right" vertical="center"/>
    </xf>
    <xf numFmtId="176" fontId="24" fillId="6" borderId="7" xfId="0" applyNumberFormat="1" applyFont="1" applyFill="1" applyBorder="1" applyAlignment="1">
      <alignment horizontal="right" vertical="center"/>
    </xf>
    <xf numFmtId="176" fontId="95" fillId="6" borderId="7" xfId="0" applyNumberFormat="1" applyFont="1" applyFill="1" applyBorder="1" applyAlignment="1">
      <alignment horizontal="right" vertical="center"/>
    </xf>
    <xf numFmtId="0" fontId="95" fillId="6" borderId="3" xfId="0" applyFont="1" applyFill="1" applyBorder="1" applyAlignment="1">
      <alignment vertical="center"/>
    </xf>
    <xf numFmtId="0" fontId="42" fillId="6" borderId="12" xfId="0" applyFont="1" applyFill="1" applyBorder="1" applyAlignment="1">
      <alignment horizontal="left" vertical="center"/>
    </xf>
    <xf numFmtId="0" fontId="42" fillId="6" borderId="12" xfId="0" applyFont="1" applyFill="1" applyBorder="1" applyAlignment="1">
      <alignment vertical="center"/>
    </xf>
    <xf numFmtId="0" fontId="41" fillId="6" borderId="12" xfId="0" applyFont="1" applyFill="1" applyBorder="1" applyAlignment="1">
      <alignment vertical="center"/>
    </xf>
    <xf numFmtId="176" fontId="24" fillId="6" borderId="12" xfId="0" applyNumberFormat="1" applyFont="1" applyFill="1" applyBorder="1" applyAlignment="1">
      <alignment vertical="center"/>
    </xf>
    <xf numFmtId="176" fontId="95" fillId="6" borderId="12" xfId="0" applyNumberFormat="1" applyFont="1" applyFill="1" applyBorder="1" applyAlignment="1">
      <alignment vertical="center"/>
    </xf>
    <xf numFmtId="0" fontId="24" fillId="6" borderId="0" xfId="0" applyFont="1" applyFill="1" applyBorder="1" applyAlignment="1">
      <alignment vertical="center"/>
    </xf>
    <xf numFmtId="176" fontId="24" fillId="6" borderId="0" xfId="0" applyNumberFormat="1" applyFont="1" applyFill="1" applyBorder="1" applyAlignment="1">
      <alignment vertical="center"/>
    </xf>
    <xf numFmtId="176" fontId="24" fillId="6" borderId="13" xfId="0" applyNumberFormat="1" applyFont="1" applyFill="1" applyBorder="1" applyAlignment="1">
      <alignment vertical="center"/>
    </xf>
    <xf numFmtId="176" fontId="95" fillId="6" borderId="7" xfId="0" applyNumberFormat="1" applyFont="1" applyFill="1" applyBorder="1" applyAlignment="1">
      <alignment vertical="center"/>
    </xf>
    <xf numFmtId="0" fontId="24" fillId="6" borderId="3" xfId="0" applyFont="1" applyFill="1" applyBorder="1" applyAlignment="1">
      <alignment vertical="center"/>
    </xf>
    <xf numFmtId="176" fontId="24" fillId="6" borderId="3" xfId="0" applyNumberFormat="1" applyFont="1" applyFill="1" applyBorder="1" applyAlignment="1">
      <alignment vertical="center"/>
    </xf>
    <xf numFmtId="176" fontId="24" fillId="6" borderId="0" xfId="0" applyNumberFormat="1" applyFont="1" applyFill="1" applyBorder="1" applyAlignment="1">
      <alignment vertical="center"/>
    </xf>
    <xf numFmtId="176" fontId="95" fillId="6" borderId="3" xfId="0" applyNumberFormat="1" applyFont="1" applyFill="1" applyBorder="1" applyAlignment="1">
      <alignment vertical="center"/>
    </xf>
    <xf numFmtId="0" fontId="42" fillId="6" borderId="7" xfId="0" applyFont="1" applyFill="1" applyBorder="1" applyAlignment="1">
      <alignment horizontal="left" vertical="center"/>
    </xf>
    <xf numFmtId="0" fontId="41" fillId="6" borderId="7" xfId="0" applyFont="1" applyFill="1" applyBorder="1" applyAlignment="1">
      <alignment vertical="center"/>
    </xf>
    <xf numFmtId="0" fontId="41" fillId="6" borderId="13" xfId="0" applyFont="1" applyFill="1" applyBorder="1" applyAlignment="1">
      <alignment vertical="center"/>
    </xf>
    <xf numFmtId="176" fontId="24" fillId="6" borderId="13" xfId="0" applyNumberFormat="1" applyFont="1" applyFill="1" applyBorder="1" applyAlignment="1">
      <alignment vertical="center"/>
    </xf>
    <xf numFmtId="176" fontId="24" fillId="6" borderId="7" xfId="0" applyNumberFormat="1" applyFont="1" applyFill="1" applyBorder="1" applyAlignment="1">
      <alignment vertical="center"/>
    </xf>
    <xf numFmtId="176" fontId="95" fillId="6" borderId="7" xfId="0" applyNumberFormat="1" applyFont="1" applyFill="1" applyBorder="1" applyAlignment="1">
      <alignment vertical="center"/>
    </xf>
    <xf numFmtId="0" fontId="41" fillId="6" borderId="0" xfId="0" applyFont="1" applyFill="1" applyBorder="1" applyAlignment="1">
      <alignment vertical="center"/>
    </xf>
    <xf numFmtId="176" fontId="95" fillId="6" borderId="0" xfId="0" applyNumberFormat="1" applyFont="1" applyFill="1" applyBorder="1" applyAlignment="1">
      <alignment vertical="center"/>
    </xf>
    <xf numFmtId="10" fontId="24" fillId="6" borderId="13" xfId="28" applyNumberFormat="1" applyFont="1" applyFill="1" applyBorder="1" applyAlignment="1">
      <alignment vertical="center"/>
    </xf>
    <xf numFmtId="10" fontId="24" fillId="6" borderId="0" xfId="28" applyNumberFormat="1" applyFont="1" applyFill="1" applyBorder="1" applyAlignment="1">
      <alignment vertical="center"/>
    </xf>
    <xf numFmtId="10" fontId="95" fillId="6" borderId="7" xfId="0" applyNumberFormat="1" applyFont="1" applyFill="1" applyBorder="1" applyAlignment="1">
      <alignment vertical="center"/>
    </xf>
    <xf numFmtId="10" fontId="95" fillId="6" borderId="0" xfId="0" applyNumberFormat="1" applyFont="1" applyFill="1" applyBorder="1" applyAlignment="1">
      <alignment vertical="center"/>
    </xf>
    <xf numFmtId="0" fontId="41" fillId="6" borderId="3" xfId="0" applyFont="1" applyFill="1" applyBorder="1" applyAlignment="1">
      <alignment vertical="center"/>
    </xf>
    <xf numFmtId="10" fontId="24" fillId="6" borderId="3" xfId="0" applyNumberFormat="1" applyFont="1" applyFill="1" applyBorder="1" applyAlignment="1">
      <alignment vertical="center"/>
    </xf>
    <xf numFmtId="10" fontId="24" fillId="6" borderId="0" xfId="0" applyNumberFormat="1" applyFont="1" applyFill="1" applyBorder="1" applyAlignment="1">
      <alignment vertical="center"/>
    </xf>
    <xf numFmtId="10" fontId="95" fillId="6" borderId="3" xfId="0" applyNumberFormat="1" applyFont="1" applyFill="1" applyBorder="1" applyAlignment="1">
      <alignment vertical="center"/>
    </xf>
    <xf numFmtId="190" fontId="24" fillId="6" borderId="0" xfId="0" applyNumberFormat="1" applyFont="1" applyFill="1" applyBorder="1" applyAlignment="1">
      <alignment horizontal="right" vertical="center"/>
    </xf>
    <xf numFmtId="190" fontId="24" fillId="6" borderId="0" xfId="0" applyNumberFormat="1" applyFont="1" applyFill="1" applyBorder="1" applyAlignment="1">
      <alignment horizontal="right" vertical="center"/>
    </xf>
    <xf numFmtId="190" fontId="24" fillId="6" borderId="13" xfId="0" applyNumberFormat="1" applyFont="1" applyFill="1" applyBorder="1" applyAlignment="1">
      <alignment horizontal="right" vertical="center"/>
    </xf>
    <xf numFmtId="190" fontId="24" fillId="6" borderId="7" xfId="0" applyNumberFormat="1" applyFont="1" applyFill="1" applyBorder="1" applyAlignment="1">
      <alignment horizontal="right" vertical="center"/>
    </xf>
    <xf numFmtId="190" fontId="95" fillId="6" borderId="7" xfId="0" applyNumberFormat="1" applyFont="1" applyFill="1" applyBorder="1" applyAlignment="1">
      <alignment horizontal="right" vertical="center"/>
    </xf>
    <xf numFmtId="190" fontId="24" fillId="6" borderId="3" xfId="0" applyNumberFormat="1" applyFont="1" applyFill="1" applyBorder="1" applyAlignment="1" applyProtection="1">
      <alignment horizontal="right" vertical="center"/>
    </xf>
    <xf numFmtId="190" fontId="95" fillId="6" borderId="3" xfId="0" applyNumberFormat="1" applyFont="1" applyFill="1" applyBorder="1" applyAlignment="1" applyProtection="1">
      <alignment horizontal="right" vertical="center"/>
    </xf>
    <xf numFmtId="176" fontId="42" fillId="6" borderId="1" xfId="30" applyNumberFormat="1" applyFont="1" applyFill="1" applyBorder="1" applyAlignment="1">
      <alignment vertical="center"/>
    </xf>
    <xf numFmtId="176" fontId="41" fillId="6" borderId="1" xfId="0" applyNumberFormat="1" applyFont="1" applyFill="1" applyBorder="1" applyAlignment="1">
      <alignment vertical="center"/>
    </xf>
    <xf numFmtId="176" fontId="41" fillId="6" borderId="12" xfId="0" applyNumberFormat="1" applyFont="1" applyFill="1" applyBorder="1" applyAlignment="1">
      <alignment vertical="center"/>
    </xf>
    <xf numFmtId="176" fontId="24" fillId="6" borderId="19" xfId="0" applyNumberFormat="1" applyFont="1" applyFill="1" applyBorder="1" applyAlignment="1">
      <alignment horizontal="right" vertical="center"/>
    </xf>
    <xf numFmtId="176" fontId="95" fillId="6" borderId="8" xfId="0" applyNumberFormat="1" applyFont="1" applyFill="1" applyBorder="1" applyAlignment="1">
      <alignment horizontal="right" vertical="center"/>
    </xf>
    <xf numFmtId="176" fontId="37" fillId="6" borderId="0" xfId="30" applyNumberFormat="1" applyFont="1" applyFill="1" applyBorder="1" applyAlignment="1">
      <alignment vertical="center"/>
    </xf>
    <xf numFmtId="176" fontId="37" fillId="6" borderId="0" xfId="0" applyNumberFormat="1" applyFont="1" applyFill="1" applyAlignment="1">
      <alignment vertical="center"/>
    </xf>
    <xf numFmtId="176" fontId="24" fillId="6" borderId="0" xfId="0" applyNumberFormat="1" applyFont="1" applyFill="1" applyBorder="1" applyAlignment="1">
      <alignment vertical="center"/>
    </xf>
    <xf numFmtId="176" fontId="24" fillId="6" borderId="17" xfId="0" applyNumberFormat="1" applyFont="1" applyFill="1" applyBorder="1" applyAlignment="1">
      <alignment horizontal="right" vertical="center"/>
    </xf>
    <xf numFmtId="176" fontId="42" fillId="6" borderId="8" xfId="0" applyNumberFormat="1" applyFont="1" applyFill="1" applyBorder="1" applyAlignment="1">
      <alignment vertical="center"/>
    </xf>
    <xf numFmtId="176" fontId="24" fillId="6" borderId="8" xfId="0" applyNumberFormat="1" applyFont="1" applyFill="1" applyBorder="1" applyAlignment="1">
      <alignment vertical="center"/>
    </xf>
    <xf numFmtId="176" fontId="24" fillId="6" borderId="12" xfId="0" applyNumberFormat="1" applyFont="1" applyFill="1" applyBorder="1" applyAlignment="1">
      <alignment vertical="center"/>
    </xf>
    <xf numFmtId="176" fontId="24" fillId="6" borderId="19" xfId="30" applyNumberFormat="1" applyFont="1" applyFill="1" applyBorder="1" applyAlignment="1">
      <alignment horizontal="right" vertical="center"/>
    </xf>
    <xf numFmtId="176" fontId="95" fillId="6" borderId="8" xfId="0" applyNumberFormat="1" applyFont="1" applyFill="1" applyBorder="1" applyAlignment="1">
      <alignment horizontal="right" vertical="center"/>
    </xf>
    <xf numFmtId="176" fontId="42" fillId="6" borderId="12" xfId="30" applyNumberFormat="1" applyFont="1" applyFill="1" applyBorder="1" applyAlignment="1">
      <alignment vertical="center"/>
    </xf>
    <xf numFmtId="176" fontId="37" fillId="6" borderId="7" xfId="30" applyNumberFormat="1" applyFont="1" applyFill="1" applyBorder="1" applyAlignment="1">
      <alignment vertical="center"/>
    </xf>
    <xf numFmtId="176" fontId="24" fillId="6" borderId="7" xfId="0" applyNumberFormat="1" applyFont="1" applyFill="1" applyBorder="1" applyAlignment="1">
      <alignment vertical="center"/>
    </xf>
    <xf numFmtId="176" fontId="24" fillId="6" borderId="13" xfId="0" applyNumberFormat="1" applyFont="1" applyFill="1" applyBorder="1" applyAlignment="1">
      <alignment vertical="center"/>
    </xf>
    <xf numFmtId="176" fontId="24" fillId="6" borderId="20" xfId="0" applyNumberFormat="1" applyFont="1" applyFill="1" applyBorder="1" applyAlignment="1">
      <alignment horizontal="right" vertical="center"/>
    </xf>
    <xf numFmtId="176" fontId="24" fillId="6" borderId="17" xfId="30" applyNumberFormat="1" applyFont="1" applyFill="1" applyBorder="1" applyAlignment="1">
      <alignment horizontal="right" vertical="center"/>
    </xf>
    <xf numFmtId="176" fontId="41" fillId="6" borderId="0" xfId="0" applyNumberFormat="1" applyFont="1" applyFill="1" applyBorder="1" applyAlignment="1">
      <alignment vertical="center"/>
    </xf>
    <xf numFmtId="176" fontId="172" fillId="0" borderId="0" xfId="0" applyNumberFormat="1" applyFont="1" applyAlignment="1">
      <alignment vertical="center"/>
    </xf>
    <xf numFmtId="0" fontId="99" fillId="6" borderId="0" xfId="0" applyFont="1" applyFill="1" applyBorder="1" applyAlignment="1">
      <alignment vertical="center"/>
    </xf>
    <xf numFmtId="10" fontId="14" fillId="0" borderId="0" xfId="0" applyNumberFormat="1" applyFont="1" applyAlignment="1">
      <alignment vertical="center"/>
    </xf>
    <xf numFmtId="177" fontId="14" fillId="0" borderId="0" xfId="0" applyNumberFormat="1" applyFont="1" applyAlignment="1">
      <alignment vertical="center"/>
    </xf>
    <xf numFmtId="10" fontId="14" fillId="0" borderId="0" xfId="0" applyNumberFormat="1" applyFont="1" applyFill="1" applyAlignment="1">
      <alignment horizontal="right" vertical="center"/>
    </xf>
    <xf numFmtId="176" fontId="24" fillId="0" borderId="0" xfId="0" applyNumberFormat="1" applyFont="1" applyFill="1" applyBorder="1" applyAlignment="1">
      <alignment horizontal="right" vertical="center"/>
    </xf>
    <xf numFmtId="176" fontId="95" fillId="0" borderId="13" xfId="0" applyNumberFormat="1" applyFont="1" applyFill="1" applyBorder="1" applyAlignment="1">
      <alignment horizontal="right" vertical="center"/>
    </xf>
    <xf numFmtId="10" fontId="36" fillId="0" borderId="0" xfId="0" applyNumberFormat="1" applyFont="1" applyFill="1" applyBorder="1" applyAlignment="1">
      <alignment vertical="center"/>
    </xf>
    <xf numFmtId="0" fontId="172" fillId="0" borderId="0" xfId="0" applyFont="1" applyAlignment="1">
      <alignment vertical="center"/>
    </xf>
    <xf numFmtId="177" fontId="60" fillId="0" borderId="0" xfId="0" applyNumberFormat="1" applyFont="1" applyAlignment="1">
      <alignment vertical="center"/>
    </xf>
    <xf numFmtId="181" fontId="60" fillId="0" borderId="0" xfId="0" applyNumberFormat="1" applyFont="1" applyAlignment="1">
      <alignment vertical="center"/>
    </xf>
    <xf numFmtId="10" fontId="61" fillId="0" borderId="0" xfId="0" applyNumberFormat="1" applyFont="1" applyAlignment="1">
      <alignment horizontal="right" vertical="center"/>
    </xf>
    <xf numFmtId="10" fontId="14" fillId="0" borderId="0" xfId="0" applyNumberFormat="1" applyFont="1" applyAlignment="1">
      <alignment horizontal="right" vertical="center"/>
    </xf>
    <xf numFmtId="41" fontId="24" fillId="0" borderId="7" xfId="0" applyNumberFormat="1" applyFont="1" applyFill="1" applyBorder="1" applyAlignment="1">
      <alignment horizontal="right" vertical="center"/>
    </xf>
    <xf numFmtId="41" fontId="24" fillId="0" borderId="0" xfId="0" applyNumberFormat="1" applyFont="1" applyFill="1" applyBorder="1" applyAlignment="1">
      <alignment horizontal="right" vertical="center"/>
    </xf>
    <xf numFmtId="190" fontId="24" fillId="0" borderId="7" xfId="0" applyNumberFormat="1" applyFont="1" applyFill="1" applyBorder="1" applyAlignment="1">
      <alignment horizontal="right" vertical="center"/>
    </xf>
    <xf numFmtId="190" fontId="24" fillId="0" borderId="0" xfId="0" applyNumberFormat="1" applyFont="1" applyFill="1" applyBorder="1" applyAlignment="1">
      <alignment horizontal="right" vertical="center"/>
    </xf>
    <xf numFmtId="176" fontId="24" fillId="0" borderId="0" xfId="0" applyNumberFormat="1" applyFont="1" applyFill="1" applyBorder="1" applyAlignment="1">
      <alignment horizontal="right" vertical="center"/>
    </xf>
    <xf numFmtId="190" fontId="24" fillId="0" borderId="3" xfId="0" applyNumberFormat="1" applyFont="1" applyFill="1" applyBorder="1" applyAlignment="1">
      <alignment horizontal="right" vertical="center"/>
    </xf>
    <xf numFmtId="176" fontId="24" fillId="0" borderId="12" xfId="0" applyNumberFormat="1" applyFont="1" applyFill="1" applyBorder="1" applyAlignment="1">
      <alignment horizontal="right" vertical="center"/>
    </xf>
    <xf numFmtId="176" fontId="95" fillId="0" borderId="29" xfId="0" applyNumberFormat="1" applyFont="1" applyFill="1" applyBorder="1" applyAlignment="1">
      <alignment horizontal="right" vertical="center"/>
    </xf>
    <xf numFmtId="176" fontId="95" fillId="0" borderId="27" xfId="0" applyNumberFormat="1" applyFont="1" applyFill="1" applyBorder="1" applyAlignment="1">
      <alignment horizontal="right" vertical="center"/>
    </xf>
    <xf numFmtId="176" fontId="95" fillId="0" borderId="26" xfId="0" applyNumberFormat="1" applyFont="1" applyFill="1" applyBorder="1" applyAlignment="1">
      <alignment horizontal="right" vertical="center"/>
    </xf>
    <xf numFmtId="176" fontId="95" fillId="0" borderId="21" xfId="0" applyNumberFormat="1" applyFont="1" applyFill="1" applyBorder="1" applyAlignment="1">
      <alignment horizontal="right" vertical="center"/>
    </xf>
    <xf numFmtId="176" fontId="95" fillId="0" borderId="18" xfId="0" applyNumberFormat="1" applyFont="1" applyFill="1" applyBorder="1" applyAlignment="1">
      <alignment horizontal="right" vertical="center"/>
    </xf>
    <xf numFmtId="176" fontId="95" fillId="0" borderId="28" xfId="0" applyNumberFormat="1" applyFont="1" applyFill="1" applyBorder="1" applyAlignment="1">
      <alignment horizontal="right" vertical="center"/>
    </xf>
    <xf numFmtId="176" fontId="95" fillId="0" borderId="19" xfId="0" applyNumberFormat="1" applyFont="1" applyFill="1" applyBorder="1" applyAlignment="1">
      <alignment horizontal="right" vertical="center"/>
    </xf>
    <xf numFmtId="190" fontId="95" fillId="0" borderId="19" xfId="0" applyNumberFormat="1" applyFont="1" applyFill="1" applyBorder="1" applyAlignment="1">
      <alignment horizontal="right" vertical="center"/>
    </xf>
    <xf numFmtId="176" fontId="95" fillId="0" borderId="19" xfId="0" applyNumberFormat="1" applyFont="1" applyFill="1" applyBorder="1" applyAlignment="1">
      <alignment horizontal="right" vertical="center"/>
    </xf>
    <xf numFmtId="176" fontId="95" fillId="0" borderId="17" xfId="0" applyNumberFormat="1" applyFont="1" applyFill="1" applyBorder="1" applyAlignment="1">
      <alignment horizontal="right" vertical="center"/>
    </xf>
    <xf numFmtId="41" fontId="95" fillId="0" borderId="18" xfId="0" applyNumberFormat="1" applyFont="1" applyFill="1" applyBorder="1" applyAlignment="1">
      <alignment horizontal="right" vertical="center"/>
    </xf>
    <xf numFmtId="190" fontId="95" fillId="0" borderId="19" xfId="0" applyNumberFormat="1" applyFont="1" applyFill="1" applyBorder="1" applyAlignment="1">
      <alignment horizontal="right" vertical="center"/>
    </xf>
    <xf numFmtId="176" fontId="95" fillId="0" borderId="7" xfId="0" applyNumberFormat="1" applyFont="1" applyFill="1" applyBorder="1" applyAlignment="1">
      <alignment horizontal="right" vertical="center"/>
    </xf>
    <xf numFmtId="190" fontId="95" fillId="0" borderId="19" xfId="0" applyNumberFormat="1" applyFont="1" applyFill="1" applyBorder="1" applyAlignment="1">
      <alignment horizontal="right" vertical="center"/>
    </xf>
    <xf numFmtId="176" fontId="95" fillId="0" borderId="20" xfId="0" applyNumberFormat="1" applyFont="1" applyFill="1" applyBorder="1" applyAlignment="1">
      <alignment horizontal="right" vertical="center"/>
    </xf>
    <xf numFmtId="190" fontId="95" fillId="0" borderId="19" xfId="0" applyNumberFormat="1" applyFont="1" applyFill="1" applyBorder="1" applyAlignment="1">
      <alignment horizontal="right" vertical="center"/>
    </xf>
    <xf numFmtId="176" fontId="95" fillId="0" borderId="19" xfId="0" applyNumberFormat="1" applyFont="1" applyFill="1" applyBorder="1" applyAlignment="1">
      <alignment horizontal="right" vertical="center"/>
    </xf>
    <xf numFmtId="176" fontId="95" fillId="0" borderId="17" xfId="0" applyNumberFormat="1" applyFont="1" applyFill="1" applyBorder="1" applyAlignment="1">
      <alignment horizontal="right" vertical="center"/>
    </xf>
    <xf numFmtId="176" fontId="95" fillId="0" borderId="18" xfId="0" applyNumberFormat="1" applyFont="1" applyFill="1" applyBorder="1" applyAlignment="1">
      <alignment horizontal="right" vertical="center"/>
    </xf>
    <xf numFmtId="176" fontId="95" fillId="0" borderId="18" xfId="0" applyNumberFormat="1" applyFont="1" applyFill="1" applyBorder="1" applyAlignment="1">
      <alignment horizontal="right" vertical="center"/>
    </xf>
    <xf numFmtId="41" fontId="24" fillId="0" borderId="12" xfId="0" quotePrefix="1" applyNumberFormat="1" applyFont="1" applyFill="1" applyBorder="1" applyAlignment="1">
      <alignment horizontal="right" vertical="center"/>
    </xf>
    <xf numFmtId="176" fontId="95" fillId="0" borderId="19" xfId="0" quotePrefix="1" applyNumberFormat="1" applyFont="1" applyFill="1" applyBorder="1" applyAlignment="1">
      <alignment horizontal="right" vertical="center"/>
    </xf>
    <xf numFmtId="41" fontId="24" fillId="0" borderId="0" xfId="0" quotePrefix="1" applyNumberFormat="1" applyFont="1" applyFill="1" applyBorder="1" applyAlignment="1">
      <alignment horizontal="right" vertical="center"/>
    </xf>
    <xf numFmtId="176" fontId="95" fillId="0" borderId="20" xfId="0" quotePrefix="1" applyNumberFormat="1" applyFont="1" applyFill="1" applyBorder="1" applyAlignment="1">
      <alignment horizontal="right" vertical="center"/>
    </xf>
    <xf numFmtId="176" fontId="95" fillId="0" borderId="17" xfId="0" quotePrefix="1" applyNumberFormat="1" applyFont="1" applyFill="1" applyBorder="1" applyAlignment="1">
      <alignment horizontal="right" vertical="center"/>
    </xf>
    <xf numFmtId="176" fontId="95" fillId="0" borderId="18" xfId="0" quotePrefix="1" applyNumberFormat="1" applyFont="1" applyFill="1" applyBorder="1" applyAlignment="1">
      <alignment horizontal="right" vertical="center"/>
    </xf>
    <xf numFmtId="41" fontId="95" fillId="0" borderId="12" xfId="0" quotePrefix="1" applyNumberFormat="1" applyFont="1" applyFill="1" applyBorder="1" applyAlignment="1">
      <alignment horizontal="right" vertical="center"/>
    </xf>
    <xf numFmtId="41" fontId="95" fillId="0" borderId="0" xfId="0" quotePrefix="1" applyNumberFormat="1" applyFont="1" applyFill="1" applyBorder="1" applyAlignment="1">
      <alignment horizontal="right" vertical="center"/>
    </xf>
    <xf numFmtId="176" fontId="95" fillId="0" borderId="20" xfId="0" quotePrefix="1" applyNumberFormat="1" applyFont="1" applyFill="1" applyBorder="1" applyAlignment="1">
      <alignment horizontal="right" vertical="center"/>
    </xf>
    <xf numFmtId="176" fontId="95" fillId="0" borderId="20" xfId="0" applyNumberFormat="1" applyFont="1" applyFill="1" applyBorder="1" applyAlignment="1">
      <alignment horizontal="right" vertical="center"/>
    </xf>
    <xf numFmtId="176" fontId="95" fillId="0" borderId="17" xfId="0" applyNumberFormat="1" applyFont="1" applyFill="1" applyBorder="1" applyAlignment="1">
      <alignment horizontal="right" vertical="center"/>
    </xf>
    <xf numFmtId="176" fontId="95" fillId="0" borderId="18" xfId="0" applyNumberFormat="1" applyFont="1" applyFill="1" applyBorder="1" applyAlignment="1">
      <alignment horizontal="right" vertical="center"/>
    </xf>
    <xf numFmtId="179" fontId="95" fillId="0" borderId="0" xfId="0" applyNumberFormat="1" applyFont="1" applyFill="1" applyBorder="1" applyAlignment="1">
      <alignment vertical="center"/>
    </xf>
    <xf numFmtId="0" fontId="95" fillId="0" borderId="7" xfId="0" applyFont="1" applyFill="1" applyBorder="1" applyAlignment="1">
      <alignment horizontal="right" vertical="center"/>
    </xf>
    <xf numFmtId="10" fontId="37" fillId="0" borderId="7" xfId="0" applyNumberFormat="1" applyFont="1" applyFill="1" applyBorder="1" applyAlignment="1">
      <alignment vertical="center"/>
    </xf>
    <xf numFmtId="0" fontId="95" fillId="0" borderId="30" xfId="0" applyFont="1" applyFill="1" applyBorder="1" applyAlignment="1">
      <alignment horizontal="right" vertical="center"/>
    </xf>
    <xf numFmtId="10" fontId="37" fillId="0" borderId="17" xfId="0" applyNumberFormat="1" applyFont="1" applyFill="1" applyBorder="1" applyAlignment="1">
      <alignment vertical="center"/>
    </xf>
    <xf numFmtId="176" fontId="95" fillId="0" borderId="30" xfId="0" applyNumberFormat="1" applyFont="1" applyFill="1" applyBorder="1" applyAlignment="1">
      <alignment horizontal="right" vertical="center"/>
    </xf>
    <xf numFmtId="176" fontId="95" fillId="6" borderId="7" xfId="30" applyNumberFormat="1" applyFont="1" applyFill="1" applyBorder="1" applyAlignment="1">
      <alignment horizontal="right" vertical="center"/>
    </xf>
    <xf numFmtId="176" fontId="95" fillId="6" borderId="7" xfId="0" applyNumberFormat="1" applyFont="1" applyFill="1" applyBorder="1" applyAlignment="1">
      <alignment horizontal="right" vertical="center"/>
    </xf>
    <xf numFmtId="182" fontId="95" fillId="0" borderId="0" xfId="0" applyNumberFormat="1" applyFont="1" applyFill="1" applyBorder="1" applyAlignment="1">
      <alignment vertical="center"/>
    </xf>
    <xf numFmtId="0" fontId="173" fillId="0" borderId="0" xfId="0" applyFont="1" applyAlignment="1">
      <alignment vertical="center"/>
    </xf>
    <xf numFmtId="10" fontId="13" fillId="0" borderId="0" xfId="0" applyNumberFormat="1" applyFont="1" applyAlignment="1">
      <alignment vertical="center"/>
    </xf>
    <xf numFmtId="186" fontId="13" fillId="0" borderId="0" xfId="0" applyNumberFormat="1" applyFont="1" applyAlignment="1">
      <alignment vertical="center"/>
    </xf>
    <xf numFmtId="0" fontId="13" fillId="0" borderId="0" xfId="0" applyFont="1" applyAlignment="1">
      <alignment vertical="center"/>
    </xf>
    <xf numFmtId="177" fontId="51" fillId="0" borderId="0" xfId="0" applyNumberFormat="1" applyFont="1" applyFill="1" applyBorder="1" applyAlignment="1">
      <alignment horizontal="right" vertical="center"/>
    </xf>
    <xf numFmtId="177" fontId="95" fillId="0" borderId="0" xfId="0" applyNumberFormat="1" applyFont="1" applyFill="1" applyBorder="1" applyAlignment="1">
      <alignment horizontal="right" vertical="center"/>
    </xf>
    <xf numFmtId="176" fontId="13" fillId="0" borderId="0" xfId="0" applyNumberFormat="1" applyFont="1" applyAlignment="1">
      <alignment horizontal="left" vertical="center"/>
    </xf>
    <xf numFmtId="190" fontId="13" fillId="0" borderId="0" xfId="0" applyNumberFormat="1" applyFont="1" applyAlignment="1">
      <alignment vertical="center"/>
    </xf>
    <xf numFmtId="10" fontId="13" fillId="0" borderId="0" xfId="28" applyNumberFormat="1" applyFont="1" applyAlignment="1">
      <alignment vertical="center"/>
    </xf>
    <xf numFmtId="176" fontId="37" fillId="6" borderId="0" xfId="0" applyNumberFormat="1" applyFont="1" applyFill="1" applyBorder="1" applyAlignment="1">
      <alignment horizontal="right" vertical="center" indent="1"/>
    </xf>
    <xf numFmtId="41" fontId="24" fillId="6" borderId="7" xfId="0" applyNumberFormat="1" applyFont="1" applyFill="1" applyBorder="1" applyAlignment="1">
      <alignment horizontal="right" vertical="center"/>
    </xf>
    <xf numFmtId="41" fontId="24" fillId="6" borderId="0" xfId="0" applyNumberFormat="1" applyFont="1" applyFill="1" applyBorder="1" applyAlignment="1">
      <alignment horizontal="right" vertical="center"/>
    </xf>
    <xf numFmtId="41" fontId="95" fillId="6" borderId="3" xfId="0" applyNumberFormat="1" applyFont="1" applyFill="1" applyBorder="1" applyAlignment="1">
      <alignment horizontal="right" vertical="center"/>
    </xf>
    <xf numFmtId="177" fontId="42" fillId="6" borderId="0" xfId="0" quotePrefix="1" applyNumberFormat="1" applyFont="1" applyFill="1" applyBorder="1" applyAlignment="1">
      <alignment horizontal="right" vertical="center"/>
    </xf>
    <xf numFmtId="190" fontId="95" fillId="6" borderId="3" xfId="0" applyNumberFormat="1" applyFont="1" applyFill="1" applyBorder="1" applyAlignment="1">
      <alignment horizontal="right" vertical="center"/>
    </xf>
    <xf numFmtId="10" fontId="95" fillId="6" borderId="0" xfId="0" applyNumberFormat="1" applyFont="1" applyFill="1" applyBorder="1" applyAlignment="1">
      <alignment vertical="center"/>
    </xf>
    <xf numFmtId="177" fontId="57" fillId="6" borderId="0" xfId="0" quotePrefix="1" applyNumberFormat="1" applyFont="1" applyFill="1" applyBorder="1" applyAlignment="1">
      <alignment horizontal="right" vertical="center"/>
    </xf>
    <xf numFmtId="190" fontId="24" fillId="6" borderId="0" xfId="0" applyNumberFormat="1" applyFont="1" applyFill="1" applyBorder="1" applyAlignment="1">
      <alignment horizontal="right" vertical="center"/>
    </xf>
    <xf numFmtId="176" fontId="24" fillId="6" borderId="0" xfId="0" applyNumberFormat="1" applyFont="1" applyFill="1" applyBorder="1" applyAlignment="1">
      <alignment horizontal="right" vertical="center"/>
    </xf>
    <xf numFmtId="190" fontId="24" fillId="6" borderId="3" xfId="0" applyNumberFormat="1" applyFont="1" applyFill="1" applyBorder="1" applyAlignment="1">
      <alignment horizontal="right" vertical="center"/>
    </xf>
    <xf numFmtId="10" fontId="24" fillId="6" borderId="0" xfId="0" applyNumberFormat="1" applyFont="1" applyFill="1" applyBorder="1" applyAlignment="1">
      <alignment vertical="center"/>
    </xf>
    <xf numFmtId="177" fontId="41" fillId="6" borderId="0" xfId="0" quotePrefix="1" applyNumberFormat="1" applyFont="1" applyFill="1" applyBorder="1" applyAlignment="1">
      <alignment horizontal="right" vertical="center"/>
    </xf>
    <xf numFmtId="190" fontId="24" fillId="6" borderId="7" xfId="0" applyNumberFormat="1" applyFont="1" applyFill="1" applyBorder="1" applyAlignment="1">
      <alignment horizontal="right" vertical="center"/>
    </xf>
    <xf numFmtId="176" fontId="24" fillId="6" borderId="0" xfId="0" applyNumberFormat="1" applyFont="1" applyFill="1" applyBorder="1" applyAlignment="1">
      <alignment horizontal="right" vertical="center"/>
    </xf>
    <xf numFmtId="190" fontId="24" fillId="6" borderId="3" xfId="0" applyNumberFormat="1" applyFont="1" applyFill="1" applyBorder="1" applyAlignment="1">
      <alignment horizontal="right" vertical="center"/>
    </xf>
    <xf numFmtId="176" fontId="95" fillId="6" borderId="12" xfId="0" applyNumberFormat="1" applyFont="1" applyFill="1" applyBorder="1" applyAlignment="1">
      <alignment horizontal="right" vertical="center"/>
    </xf>
    <xf numFmtId="176" fontId="95" fillId="6" borderId="7" xfId="0" applyNumberFormat="1" applyFont="1" applyFill="1" applyBorder="1" applyAlignment="1">
      <alignment horizontal="right" vertical="center"/>
    </xf>
    <xf numFmtId="176" fontId="95" fillId="6" borderId="3" xfId="0" applyNumberFormat="1" applyFont="1" applyFill="1" applyBorder="1" applyAlignment="1">
      <alignment horizontal="right" vertical="center"/>
    </xf>
    <xf numFmtId="176" fontId="95" fillId="6" borderId="0" xfId="0" applyNumberFormat="1" applyFont="1" applyFill="1" applyBorder="1" applyAlignment="1">
      <alignment horizontal="right" vertical="center"/>
    </xf>
    <xf numFmtId="176" fontId="95" fillId="6" borderId="0" xfId="0" applyNumberFormat="1" applyFont="1" applyFill="1" applyBorder="1" applyAlignment="1">
      <alignment vertical="center"/>
    </xf>
    <xf numFmtId="190" fontId="95" fillId="6" borderId="12" xfId="0" applyNumberFormat="1" applyFont="1" applyFill="1" applyBorder="1" applyAlignment="1">
      <alignment horizontal="right" vertical="center"/>
    </xf>
    <xf numFmtId="177" fontId="95" fillId="6" borderId="0" xfId="0" applyNumberFormat="1" applyFont="1" applyFill="1" applyBorder="1" applyAlignment="1">
      <alignment vertical="center"/>
    </xf>
    <xf numFmtId="190" fontId="95" fillId="6" borderId="7" xfId="0" applyNumberFormat="1" applyFont="1" applyFill="1" applyBorder="1" applyAlignment="1">
      <alignment horizontal="right" vertical="center"/>
    </xf>
    <xf numFmtId="190" fontId="95" fillId="6" borderId="0" xfId="0" applyNumberFormat="1" applyFont="1" applyFill="1" applyBorder="1" applyAlignment="1">
      <alignment horizontal="right" vertical="center"/>
    </xf>
    <xf numFmtId="190" fontId="95" fillId="6" borderId="3" xfId="0" applyNumberFormat="1" applyFont="1" applyFill="1" applyBorder="1" applyAlignment="1">
      <alignment horizontal="right" vertical="center"/>
    </xf>
    <xf numFmtId="189" fontId="95" fillId="6" borderId="7" xfId="0" applyNumberFormat="1" applyFont="1" applyFill="1" applyBorder="1" applyAlignment="1">
      <alignment horizontal="right" vertical="center"/>
    </xf>
    <xf numFmtId="189" fontId="95" fillId="6" borderId="0" xfId="0" applyNumberFormat="1" applyFont="1" applyFill="1" applyBorder="1" applyAlignment="1">
      <alignment horizontal="right" vertical="center"/>
    </xf>
    <xf numFmtId="189" fontId="95" fillId="6" borderId="3" xfId="0" applyNumberFormat="1" applyFont="1" applyFill="1" applyBorder="1" applyAlignment="1">
      <alignment horizontal="right" vertical="center"/>
    </xf>
    <xf numFmtId="176" fontId="95" fillId="6" borderId="0" xfId="0" applyNumberFormat="1" applyFont="1" applyFill="1" applyAlignment="1">
      <alignment horizontal="right" vertical="center"/>
    </xf>
    <xf numFmtId="176" fontId="95" fillId="6" borderId="31" xfId="0" applyNumberFormat="1" applyFont="1" applyFill="1" applyBorder="1" applyAlignment="1">
      <alignment horizontal="right" vertical="center"/>
    </xf>
    <xf numFmtId="176" fontId="95" fillId="6" borderId="24" xfId="0" applyNumberFormat="1" applyFont="1" applyFill="1" applyBorder="1" applyAlignment="1">
      <alignment horizontal="right" vertical="center"/>
    </xf>
    <xf numFmtId="176" fontId="95" fillId="6" borderId="22" xfId="0" applyNumberFormat="1" applyFont="1" applyFill="1" applyBorder="1" applyAlignment="1">
      <alignment horizontal="right" vertical="center"/>
    </xf>
    <xf numFmtId="176" fontId="95" fillId="6" borderId="25" xfId="0" applyNumberFormat="1" applyFont="1" applyFill="1" applyBorder="1" applyAlignment="1">
      <alignment horizontal="right" vertical="center"/>
    </xf>
    <xf numFmtId="194" fontId="95" fillId="6" borderId="22" xfId="0" applyNumberFormat="1" applyFont="1" applyFill="1" applyBorder="1" applyAlignment="1">
      <alignment vertical="center"/>
    </xf>
    <xf numFmtId="194" fontId="57" fillId="6" borderId="22" xfId="0" quotePrefix="1" applyNumberFormat="1" applyFont="1" applyFill="1" applyBorder="1" applyAlignment="1">
      <alignment horizontal="right" vertical="center"/>
    </xf>
    <xf numFmtId="182" fontId="95" fillId="6" borderId="22" xfId="0" applyNumberFormat="1" applyFont="1" applyFill="1" applyBorder="1" applyAlignment="1">
      <alignment vertical="center"/>
    </xf>
    <xf numFmtId="177" fontId="57" fillId="6" borderId="22" xfId="0" quotePrefix="1" applyNumberFormat="1" applyFont="1" applyFill="1" applyBorder="1" applyAlignment="1">
      <alignment horizontal="right" vertical="center"/>
    </xf>
    <xf numFmtId="176" fontId="30" fillId="0" borderId="0" xfId="0" applyNumberFormat="1" applyFont="1" applyFill="1" applyBorder="1" applyAlignment="1">
      <alignment horizontal="right" vertical="center"/>
    </xf>
    <xf numFmtId="176" fontId="30" fillId="6" borderId="0" xfId="0" applyNumberFormat="1" applyFont="1" applyFill="1" applyBorder="1" applyAlignment="1">
      <alignment horizontal="right" vertical="center"/>
    </xf>
    <xf numFmtId="0" fontId="14" fillId="6" borderId="0" xfId="0" applyFont="1" applyFill="1" applyAlignment="1">
      <alignment vertical="center"/>
    </xf>
    <xf numFmtId="182" fontId="95" fillId="6" borderId="0" xfId="0" applyNumberFormat="1" applyFont="1" applyFill="1" applyBorder="1" applyAlignment="1">
      <alignment vertical="center"/>
    </xf>
    <xf numFmtId="182" fontId="39" fillId="0" borderId="0" xfId="0" applyNumberFormat="1" applyFont="1" applyFill="1" applyBorder="1" applyAlignment="1">
      <alignment vertical="center"/>
    </xf>
    <xf numFmtId="191" fontId="95" fillId="6" borderId="12" xfId="0" applyNumberFormat="1" applyFont="1" applyFill="1" applyBorder="1" applyAlignment="1">
      <alignment horizontal="right" vertical="center"/>
    </xf>
    <xf numFmtId="0" fontId="116" fillId="6" borderId="0" xfId="0" applyFont="1" applyFill="1" applyAlignment="1">
      <alignment horizontal="right" vertical="center" indent="1"/>
    </xf>
    <xf numFmtId="190" fontId="95" fillId="6" borderId="7" xfId="0" applyNumberFormat="1" applyFont="1" applyFill="1" applyBorder="1" applyAlignment="1">
      <alignment horizontal="right" vertical="center"/>
    </xf>
    <xf numFmtId="190" fontId="95" fillId="6" borderId="0" xfId="0" applyNumberFormat="1" applyFont="1" applyFill="1" applyBorder="1" applyAlignment="1">
      <alignment horizontal="right" vertical="center"/>
    </xf>
    <xf numFmtId="190" fontId="95" fillId="6" borderId="3" xfId="0" applyNumberFormat="1" applyFont="1" applyFill="1" applyBorder="1" applyAlignment="1">
      <alignment horizontal="right" vertical="center"/>
    </xf>
    <xf numFmtId="176" fontId="116" fillId="6" borderId="0" xfId="0" applyNumberFormat="1" applyFont="1" applyFill="1" applyBorder="1" applyAlignment="1">
      <alignment horizontal="right" vertical="center"/>
    </xf>
    <xf numFmtId="176" fontId="78" fillId="4" borderId="22" xfId="0" applyNumberFormat="1" applyFont="1" applyFill="1" applyBorder="1" applyAlignment="1">
      <alignment horizontal="center" vertical="center"/>
    </xf>
    <xf numFmtId="179" fontId="55" fillId="6" borderId="22" xfId="0" applyNumberFormat="1" applyFont="1" applyFill="1" applyBorder="1" applyAlignment="1">
      <alignment vertical="center"/>
    </xf>
    <xf numFmtId="179" fontId="55" fillId="6" borderId="26" xfId="0" applyNumberFormat="1" applyFont="1" applyFill="1" applyBorder="1" applyAlignment="1">
      <alignment vertical="center"/>
    </xf>
    <xf numFmtId="177" fontId="42" fillId="6" borderId="22" xfId="0" quotePrefix="1" applyNumberFormat="1" applyFont="1" applyFill="1" applyBorder="1" applyAlignment="1">
      <alignment horizontal="right" vertical="center"/>
    </xf>
    <xf numFmtId="177" fontId="42" fillId="6" borderId="26" xfId="0" quotePrefix="1" applyNumberFormat="1" applyFont="1" applyFill="1" applyBorder="1" applyAlignment="1">
      <alignment horizontal="right" vertical="center"/>
    </xf>
    <xf numFmtId="176" fontId="24" fillId="6" borderId="25" xfId="0" applyNumberFormat="1" applyFont="1" applyFill="1" applyBorder="1" applyAlignment="1">
      <alignment horizontal="right" vertical="center"/>
    </xf>
    <xf numFmtId="179" fontId="95" fillId="6" borderId="22" xfId="0" applyNumberFormat="1" applyFont="1" applyFill="1" applyBorder="1" applyAlignment="1">
      <alignment horizontal="right" vertical="center"/>
    </xf>
    <xf numFmtId="176" fontId="37" fillId="6" borderId="0" xfId="0" applyNumberFormat="1" applyFont="1" applyFill="1" applyAlignment="1">
      <alignment horizontal="center" vertical="center"/>
    </xf>
    <xf numFmtId="176" fontId="95" fillId="6" borderId="9" xfId="0" applyNumberFormat="1" applyFont="1" applyFill="1" applyBorder="1" applyAlignment="1">
      <alignment horizontal="right" vertical="center"/>
    </xf>
    <xf numFmtId="0" fontId="95" fillId="6" borderId="0" xfId="0" applyFont="1" applyFill="1" applyBorder="1" applyAlignment="1">
      <alignment horizontal="right" vertical="center"/>
    </xf>
    <xf numFmtId="176" fontId="95" fillId="6" borderId="6" xfId="0" applyNumberFormat="1" applyFont="1" applyFill="1" applyBorder="1" applyAlignment="1">
      <alignment horizontal="right" vertical="center"/>
    </xf>
    <xf numFmtId="190" fontId="95" fillId="6" borderId="12" xfId="0" applyNumberFormat="1" applyFont="1" applyFill="1" applyBorder="1" applyAlignment="1">
      <alignment horizontal="right" vertical="center"/>
    </xf>
    <xf numFmtId="190" fontId="125" fillId="0" borderId="0" xfId="0" applyNumberFormat="1" applyFont="1" applyFill="1" applyBorder="1" applyAlignment="1">
      <alignment horizontal="right" vertical="center"/>
    </xf>
    <xf numFmtId="0" fontId="57" fillId="6" borderId="0" xfId="0" quotePrefix="1" applyFont="1" applyFill="1" applyAlignment="1">
      <alignment horizontal="center" vertical="center" wrapText="1"/>
    </xf>
    <xf numFmtId="176" fontId="95" fillId="6" borderId="0" xfId="0" applyNumberFormat="1" applyFont="1" applyFill="1" applyBorder="1" applyAlignment="1">
      <alignment horizontal="right" vertical="center" indent="1"/>
    </xf>
    <xf numFmtId="176" fontId="37" fillId="6" borderId="0" xfId="0" applyNumberFormat="1" applyFont="1" applyFill="1" applyAlignment="1">
      <alignment horizontal="right" vertical="center" indent="1"/>
    </xf>
    <xf numFmtId="190" fontId="95" fillId="6" borderId="3" xfId="0" applyNumberFormat="1" applyFont="1" applyFill="1" applyBorder="1" applyAlignment="1">
      <alignment horizontal="right" vertical="center"/>
    </xf>
    <xf numFmtId="190" fontId="95" fillId="6" borderId="12" xfId="0" applyNumberFormat="1" applyFont="1" applyFill="1" applyBorder="1" applyAlignment="1">
      <alignment horizontal="right" vertical="center"/>
    </xf>
    <xf numFmtId="176" fontId="95" fillId="6" borderId="7" xfId="0" applyNumberFormat="1" applyFont="1" applyFill="1" applyBorder="1" applyAlignment="1">
      <alignment horizontal="right" vertical="center"/>
    </xf>
    <xf numFmtId="176" fontId="95" fillId="6" borderId="3" xfId="0" applyNumberFormat="1" applyFont="1" applyFill="1" applyBorder="1" applyAlignment="1">
      <alignment horizontal="right" vertical="center"/>
    </xf>
    <xf numFmtId="177" fontId="95" fillId="6" borderId="0" xfId="0" applyNumberFormat="1" applyFont="1" applyFill="1" applyBorder="1" applyAlignment="1">
      <alignment horizontal="right" vertical="center"/>
    </xf>
    <xf numFmtId="10" fontId="24" fillId="6" borderId="0" xfId="0" applyNumberFormat="1" applyFont="1" applyFill="1" applyBorder="1" applyAlignment="1">
      <alignment horizontal="right" vertical="center"/>
    </xf>
    <xf numFmtId="0" fontId="95" fillId="6" borderId="0" xfId="0" applyFont="1" applyFill="1" applyAlignment="1">
      <alignment horizontal="right" vertical="center"/>
    </xf>
    <xf numFmtId="176" fontId="95" fillId="6" borderId="0" xfId="0" applyNumberFormat="1" applyFont="1" applyFill="1" applyBorder="1" applyAlignment="1">
      <alignment horizontal="right" vertical="center"/>
    </xf>
    <xf numFmtId="0" fontId="24" fillId="6" borderId="0" xfId="0" applyFont="1" applyFill="1" applyBorder="1" applyAlignment="1">
      <alignment horizontal="left" vertical="center" wrapText="1"/>
    </xf>
    <xf numFmtId="190" fontId="95" fillId="6" borderId="31" xfId="0" applyNumberFormat="1" applyFont="1" applyFill="1" applyBorder="1" applyAlignment="1">
      <alignment horizontal="right" vertical="center"/>
    </xf>
    <xf numFmtId="176" fontId="95" fillId="6" borderId="24" xfId="0" applyNumberFormat="1" applyFont="1" applyFill="1" applyBorder="1" applyAlignment="1">
      <alignment horizontal="right" vertical="center"/>
    </xf>
    <xf numFmtId="176" fontId="95" fillId="6" borderId="22" xfId="0" applyNumberFormat="1" applyFont="1" applyFill="1" applyBorder="1" applyAlignment="1">
      <alignment horizontal="right" vertical="center" indent="1"/>
    </xf>
    <xf numFmtId="190" fontId="95" fillId="6" borderId="31" xfId="0" applyNumberFormat="1" applyFont="1" applyFill="1" applyBorder="1" applyAlignment="1">
      <alignment horizontal="right" vertical="center"/>
    </xf>
    <xf numFmtId="176" fontId="95" fillId="6" borderId="31" xfId="0" applyNumberFormat="1" applyFont="1" applyFill="1" applyBorder="1" applyAlignment="1">
      <alignment horizontal="right" vertical="center"/>
    </xf>
    <xf numFmtId="176" fontId="95" fillId="6" borderId="22" xfId="0" applyNumberFormat="1" applyFont="1" applyFill="1" applyBorder="1" applyAlignment="1">
      <alignment horizontal="right" vertical="center"/>
    </xf>
    <xf numFmtId="176" fontId="95" fillId="6" borderId="25" xfId="0" applyNumberFormat="1" applyFont="1" applyFill="1" applyBorder="1" applyAlignment="1">
      <alignment horizontal="right" vertical="center"/>
    </xf>
    <xf numFmtId="179" fontId="95" fillId="6" borderId="22" xfId="0" applyNumberFormat="1" applyFont="1" applyFill="1" applyBorder="1" applyAlignment="1">
      <alignment horizontal="right" vertical="center"/>
    </xf>
    <xf numFmtId="176" fontId="95" fillId="6" borderId="31" xfId="0" quotePrefix="1" applyNumberFormat="1" applyFont="1" applyFill="1" applyBorder="1" applyAlignment="1">
      <alignment horizontal="right" vertical="center"/>
    </xf>
    <xf numFmtId="176" fontId="95" fillId="6" borderId="24" xfId="0" quotePrefix="1" applyNumberFormat="1" applyFont="1" applyFill="1" applyBorder="1" applyAlignment="1">
      <alignment horizontal="right" vertical="center"/>
    </xf>
    <xf numFmtId="176" fontId="95" fillId="6" borderId="22" xfId="0" quotePrefix="1" applyNumberFormat="1" applyFont="1" applyFill="1" applyBorder="1" applyAlignment="1">
      <alignment horizontal="right" vertical="center"/>
    </xf>
    <xf numFmtId="176" fontId="95" fillId="6" borderId="25" xfId="0" quotePrefix="1" applyNumberFormat="1" applyFont="1" applyFill="1" applyBorder="1" applyAlignment="1">
      <alignment horizontal="right" vertical="center"/>
    </xf>
    <xf numFmtId="176" fontId="95" fillId="6" borderId="24" xfId="0" quotePrefix="1" applyNumberFormat="1" applyFont="1" applyFill="1" applyBorder="1" applyAlignment="1">
      <alignment horizontal="right" vertical="center"/>
    </xf>
    <xf numFmtId="194" fontId="95" fillId="6" borderId="12" xfId="0" applyNumberFormat="1" applyFont="1" applyFill="1" applyBorder="1" applyAlignment="1">
      <alignment horizontal="right" vertical="center"/>
    </xf>
    <xf numFmtId="194" fontId="95" fillId="6" borderId="0" xfId="0" applyNumberFormat="1" applyFont="1" applyFill="1" applyBorder="1" applyAlignment="1">
      <alignment vertical="center"/>
    </xf>
    <xf numFmtId="195" fontId="95" fillId="6" borderId="12" xfId="0" applyNumberFormat="1" applyFont="1" applyFill="1" applyBorder="1" applyAlignment="1">
      <alignment horizontal="right" vertical="center"/>
    </xf>
    <xf numFmtId="195" fontId="95" fillId="6" borderId="7" xfId="0" applyNumberFormat="1" applyFont="1" applyFill="1" applyBorder="1" applyAlignment="1">
      <alignment horizontal="right" vertical="center"/>
    </xf>
    <xf numFmtId="195" fontId="95" fillId="6" borderId="3" xfId="0" applyNumberFormat="1" applyFont="1" applyFill="1" applyBorder="1" applyAlignment="1">
      <alignment horizontal="right" vertical="center"/>
    </xf>
    <xf numFmtId="0" fontId="95" fillId="6" borderId="0" xfId="0" applyFont="1" applyFill="1" applyBorder="1" applyAlignment="1">
      <alignment horizontal="center" vertical="center"/>
    </xf>
    <xf numFmtId="194" fontId="95" fillId="6" borderId="12" xfId="0" applyNumberFormat="1" applyFont="1" applyFill="1" applyBorder="1" applyAlignment="1">
      <alignment horizontal="right" vertical="center"/>
    </xf>
    <xf numFmtId="0" fontId="13" fillId="0" borderId="0" xfId="0" applyFont="1" applyAlignment="1">
      <alignment horizontal="center" vertical="center"/>
    </xf>
    <xf numFmtId="190" fontId="95" fillId="0" borderId="31" xfId="0" applyNumberFormat="1" applyFont="1" applyFill="1" applyBorder="1" applyAlignment="1">
      <alignment horizontal="right" vertical="center"/>
    </xf>
    <xf numFmtId="176" fontId="95" fillId="0" borderId="31" xfId="0" applyNumberFormat="1" applyFont="1" applyFill="1" applyBorder="1" applyAlignment="1">
      <alignment horizontal="right" vertical="center"/>
    </xf>
    <xf numFmtId="176" fontId="95" fillId="0" borderId="24" xfId="0" applyNumberFormat="1" applyFont="1" applyFill="1" applyBorder="1" applyAlignment="1">
      <alignment horizontal="right" vertical="center"/>
    </xf>
    <xf numFmtId="176" fontId="95" fillId="0" borderId="22" xfId="0" applyNumberFormat="1" applyFont="1" applyFill="1" applyBorder="1" applyAlignment="1">
      <alignment horizontal="right" vertical="center"/>
    </xf>
    <xf numFmtId="176" fontId="95" fillId="0" borderId="25" xfId="0" applyNumberFormat="1" applyFont="1" applyFill="1" applyBorder="1" applyAlignment="1">
      <alignment horizontal="right" vertical="center"/>
    </xf>
    <xf numFmtId="194" fontId="95" fillId="6" borderId="0" xfId="0" applyNumberFormat="1" applyFont="1" applyFill="1" applyBorder="1" applyAlignment="1">
      <alignment vertical="center"/>
    </xf>
    <xf numFmtId="194" fontId="57" fillId="6" borderId="0" xfId="0" quotePrefix="1" applyNumberFormat="1" applyFont="1" applyFill="1" applyBorder="1" applyAlignment="1">
      <alignment horizontal="right" vertical="center"/>
    </xf>
    <xf numFmtId="179" fontId="55" fillId="6" borderId="0" xfId="0" applyNumberFormat="1" applyFont="1" applyFill="1" applyBorder="1" applyAlignment="1">
      <alignment vertical="center"/>
    </xf>
    <xf numFmtId="179" fontId="95" fillId="6" borderId="0" xfId="0" applyNumberFormat="1" applyFont="1" applyFill="1" applyBorder="1" applyAlignment="1">
      <alignment horizontal="right" vertical="center"/>
    </xf>
    <xf numFmtId="179" fontId="95" fillId="6" borderId="0" xfId="0" applyNumberFormat="1" applyFont="1" applyFill="1" applyBorder="1" applyAlignment="1">
      <alignment horizontal="right" vertical="center"/>
    </xf>
    <xf numFmtId="190" fontId="14" fillId="0" borderId="0" xfId="0" applyNumberFormat="1" applyFont="1" applyFill="1" applyAlignment="1">
      <alignment horizontal="right" vertical="center"/>
    </xf>
    <xf numFmtId="14" fontId="14" fillId="0" borderId="0" xfId="0" applyNumberFormat="1" applyFont="1" applyAlignment="1">
      <alignment vertical="center"/>
    </xf>
    <xf numFmtId="177" fontId="37" fillId="0" borderId="3" xfId="0" quotePrefix="1" applyNumberFormat="1" applyFont="1" applyFill="1" applyBorder="1" applyAlignment="1">
      <alignment horizontal="right" vertical="center"/>
    </xf>
    <xf numFmtId="177" fontId="57" fillId="0" borderId="3" xfId="0" quotePrefix="1" applyNumberFormat="1" applyFont="1" applyFill="1" applyBorder="1" applyAlignment="1">
      <alignment horizontal="right" vertical="center"/>
    </xf>
    <xf numFmtId="177" fontId="57" fillId="0" borderId="18" xfId="0" quotePrefix="1" applyNumberFormat="1" applyFont="1" applyFill="1" applyBorder="1" applyAlignment="1">
      <alignment horizontal="right" vertical="center"/>
    </xf>
    <xf numFmtId="177" fontId="57" fillId="6" borderId="25" xfId="0" quotePrefix="1" applyNumberFormat="1" applyFont="1" applyFill="1" applyBorder="1" applyAlignment="1">
      <alignment horizontal="right" vertical="center"/>
    </xf>
    <xf numFmtId="177" fontId="57" fillId="6" borderId="3" xfId="0" quotePrefix="1" applyNumberFormat="1" applyFont="1" applyFill="1" applyBorder="1" applyAlignment="1">
      <alignment horizontal="right" vertical="center"/>
    </xf>
    <xf numFmtId="176" fontId="24" fillId="0" borderId="30" xfId="0" applyNumberFormat="1" applyFont="1" applyFill="1" applyBorder="1" applyAlignment="1">
      <alignment horizontal="right" vertical="center" indent="1"/>
    </xf>
    <xf numFmtId="194" fontId="13" fillId="0" borderId="0" xfId="0" applyNumberFormat="1" applyFont="1" applyAlignment="1">
      <alignment horizontal="center" vertical="center"/>
    </xf>
    <xf numFmtId="176" fontId="95" fillId="6" borderId="24" xfId="0" applyNumberFormat="1" applyFont="1" applyFill="1" applyBorder="1" applyAlignment="1">
      <alignment horizontal="right" vertical="center"/>
    </xf>
    <xf numFmtId="176" fontId="95" fillId="6" borderId="22" xfId="0" applyNumberFormat="1" applyFont="1" applyFill="1" applyBorder="1" applyAlignment="1">
      <alignment horizontal="right" vertical="center"/>
    </xf>
    <xf numFmtId="176" fontId="95" fillId="6" borderId="25" xfId="0" applyNumberFormat="1" applyFont="1" applyFill="1" applyBorder="1" applyAlignment="1">
      <alignment horizontal="right" vertical="center"/>
    </xf>
    <xf numFmtId="176" fontId="95" fillId="6" borderId="9" xfId="0" applyNumberFormat="1" applyFont="1" applyFill="1" applyBorder="1" applyAlignment="1">
      <alignment vertical="center"/>
    </xf>
    <xf numFmtId="0" fontId="95" fillId="6" borderId="0" xfId="0" applyFont="1" applyFill="1" applyBorder="1" applyAlignment="1">
      <alignment vertical="center"/>
    </xf>
    <xf numFmtId="176" fontId="95" fillId="6" borderId="6" xfId="0" applyNumberFormat="1" applyFont="1" applyFill="1" applyBorder="1" applyAlignment="1">
      <alignment vertical="center"/>
    </xf>
    <xf numFmtId="176" fontId="95" fillId="6" borderId="0" xfId="0" applyNumberFormat="1" applyFont="1" applyFill="1" applyBorder="1" applyAlignment="1">
      <alignment vertical="center"/>
    </xf>
    <xf numFmtId="176" fontId="95" fillId="6" borderId="6" xfId="0" applyNumberFormat="1" applyFont="1" applyFill="1" applyBorder="1" applyAlignment="1">
      <alignment horizontal="right" vertical="center"/>
    </xf>
    <xf numFmtId="176" fontId="95" fillId="6" borderId="12" xfId="0" applyNumberFormat="1" applyFont="1" applyFill="1" applyBorder="1" applyAlignment="1">
      <alignment vertical="center"/>
    </xf>
    <xf numFmtId="10" fontId="95" fillId="6" borderId="7" xfId="0" applyNumberFormat="1" applyFont="1" applyFill="1" applyBorder="1" applyAlignment="1">
      <alignment vertical="center"/>
    </xf>
    <xf numFmtId="10" fontId="95" fillId="6" borderId="0" xfId="0" applyNumberFormat="1" applyFont="1" applyFill="1" applyBorder="1" applyAlignment="1">
      <alignment vertical="center"/>
    </xf>
    <xf numFmtId="10" fontId="95" fillId="6" borderId="3" xfId="0" applyNumberFormat="1" applyFont="1" applyFill="1" applyBorder="1" applyAlignment="1">
      <alignment horizontal="right" vertical="center"/>
    </xf>
    <xf numFmtId="176" fontId="95" fillId="6" borderId="0" xfId="0" applyNumberFormat="1" applyFont="1" applyFill="1" applyAlignment="1">
      <alignment horizontal="right" vertical="center" indent="1"/>
    </xf>
    <xf numFmtId="0" fontId="95" fillId="6" borderId="12" xfId="0" applyFont="1" applyFill="1" applyBorder="1" applyAlignment="1">
      <alignment vertical="center" wrapText="1"/>
    </xf>
    <xf numFmtId="2" fontId="95" fillId="6" borderId="7" xfId="0" applyNumberFormat="1" applyFont="1" applyFill="1" applyBorder="1" applyAlignment="1">
      <alignment vertical="center" wrapText="1"/>
    </xf>
    <xf numFmtId="2" fontId="95" fillId="6" borderId="3" xfId="0" applyNumberFormat="1" applyFont="1" applyFill="1" applyBorder="1" applyAlignment="1">
      <alignment vertical="center" wrapText="1"/>
    </xf>
    <xf numFmtId="190" fontId="24" fillId="6" borderId="8" xfId="0" applyNumberFormat="1" applyFont="1" applyFill="1" applyBorder="1" applyAlignment="1">
      <alignment horizontal="right" vertical="center"/>
    </xf>
    <xf numFmtId="176" fontId="95" fillId="6" borderId="8" xfId="0" applyNumberFormat="1" applyFont="1" applyFill="1" applyBorder="1" applyAlignment="1">
      <alignment horizontal="right" vertical="center"/>
    </xf>
    <xf numFmtId="176" fontId="95" fillId="6" borderId="3" xfId="0" applyNumberFormat="1" applyFont="1" applyFill="1" applyBorder="1" applyAlignment="1">
      <alignment horizontal="right" vertical="center"/>
    </xf>
    <xf numFmtId="176" fontId="95" fillId="6" borderId="8" xfId="0" quotePrefix="1" applyNumberFormat="1" applyFont="1" applyFill="1" applyBorder="1" applyAlignment="1">
      <alignment horizontal="right" vertical="center"/>
    </xf>
    <xf numFmtId="176" fontId="95" fillId="6" borderId="7" xfId="0" quotePrefix="1" applyNumberFormat="1" applyFont="1" applyFill="1" applyBorder="1" applyAlignment="1">
      <alignment horizontal="right" vertical="center"/>
    </xf>
    <xf numFmtId="176" fontId="95" fillId="6" borderId="0" xfId="0" quotePrefix="1" applyNumberFormat="1" applyFont="1" applyFill="1" applyBorder="1" applyAlignment="1">
      <alignment horizontal="right" vertical="center"/>
    </xf>
    <xf numFmtId="176" fontId="95" fillId="6" borderId="3" xfId="0" quotePrefix="1" applyNumberFormat="1" applyFont="1" applyFill="1" applyBorder="1" applyAlignment="1">
      <alignment horizontal="right" vertical="center"/>
    </xf>
    <xf numFmtId="176" fontId="95" fillId="6" borderId="7" xfId="0" quotePrefix="1" applyNumberFormat="1" applyFont="1" applyFill="1" applyBorder="1" applyAlignment="1">
      <alignment horizontal="right" vertical="center"/>
    </xf>
    <xf numFmtId="194" fontId="95" fillId="0" borderId="8" xfId="0" applyNumberFormat="1" applyFont="1" applyFill="1" applyBorder="1" applyAlignment="1">
      <alignment horizontal="right" vertical="center"/>
    </xf>
    <xf numFmtId="190" fontId="95" fillId="6" borderId="8" xfId="0" applyNumberFormat="1" applyFont="1" applyFill="1" applyBorder="1" applyAlignment="1">
      <alignment horizontal="right" vertical="center"/>
    </xf>
    <xf numFmtId="191" fontId="95" fillId="6" borderId="8" xfId="0" applyNumberFormat="1" applyFont="1" applyFill="1" applyBorder="1" applyAlignment="1">
      <alignment horizontal="right" vertical="center"/>
    </xf>
    <xf numFmtId="191" fontId="95" fillId="6" borderId="7" xfId="0" applyNumberFormat="1" applyFont="1" applyFill="1" applyBorder="1" applyAlignment="1">
      <alignment horizontal="right" vertical="center"/>
    </xf>
    <xf numFmtId="193" fontId="95" fillId="6" borderId="0" xfId="0" applyNumberFormat="1" applyFont="1" applyFill="1" applyBorder="1" applyAlignment="1">
      <alignment horizontal="right" vertical="center"/>
    </xf>
    <xf numFmtId="191" fontId="95" fillId="6" borderId="3" xfId="0" applyNumberFormat="1" applyFont="1" applyFill="1" applyBorder="1" applyAlignment="1">
      <alignment horizontal="right" vertical="center"/>
    </xf>
    <xf numFmtId="193" fontId="95" fillId="6" borderId="7" xfId="0" applyNumberFormat="1" applyFont="1" applyFill="1" applyBorder="1" applyAlignment="1">
      <alignment horizontal="right" vertical="center"/>
    </xf>
    <xf numFmtId="191" fontId="95" fillId="6" borderId="0" xfId="0" applyNumberFormat="1" applyFont="1" applyFill="1" applyBorder="1" applyAlignment="1">
      <alignment horizontal="right" vertical="center"/>
    </xf>
    <xf numFmtId="176" fontId="95" fillId="6" borderId="7" xfId="0" applyNumberFormat="1" applyFont="1" applyFill="1" applyBorder="1" applyAlignment="1">
      <alignment horizontal="right" vertical="center"/>
    </xf>
    <xf numFmtId="176" fontId="95" fillId="6" borderId="0" xfId="0" applyNumberFormat="1" applyFont="1" applyFill="1" applyBorder="1" applyAlignment="1">
      <alignment horizontal="right" vertical="center"/>
    </xf>
    <xf numFmtId="176" fontId="95" fillId="6" borderId="3" xfId="0" applyNumberFormat="1" applyFont="1" applyFill="1" applyBorder="1" applyAlignment="1">
      <alignment horizontal="right" vertical="center"/>
    </xf>
    <xf numFmtId="176" fontId="24" fillId="6" borderId="7" xfId="0" applyNumberFormat="1" applyFont="1" applyFill="1" applyBorder="1" applyAlignment="1">
      <alignment horizontal="right" vertical="center"/>
    </xf>
    <xf numFmtId="183" fontId="42" fillId="0" borderId="8" xfId="0" applyNumberFormat="1" applyFont="1" applyFill="1" applyBorder="1" applyAlignment="1">
      <alignment vertical="center"/>
    </xf>
    <xf numFmtId="176" fontId="95" fillId="0" borderId="18" xfId="0" applyNumberFormat="1" applyFont="1" applyFill="1" applyBorder="1" applyAlignment="1">
      <alignment horizontal="right" vertical="center"/>
    </xf>
    <xf numFmtId="176" fontId="95" fillId="6" borderId="25" xfId="0" applyNumberFormat="1" applyFont="1" applyFill="1" applyBorder="1" applyAlignment="1">
      <alignment horizontal="right" vertical="center"/>
    </xf>
    <xf numFmtId="190" fontId="95" fillId="0" borderId="8" xfId="0" applyNumberFormat="1" applyFont="1" applyFill="1" applyBorder="1" applyAlignment="1">
      <alignment horizontal="right" vertical="center"/>
    </xf>
    <xf numFmtId="10" fontId="95" fillId="0" borderId="0" xfId="0" applyNumberFormat="1" applyFont="1" applyFill="1" applyBorder="1" applyAlignment="1">
      <alignment vertical="center"/>
    </xf>
    <xf numFmtId="194" fontId="95" fillId="0" borderId="26" xfId="0" applyNumberFormat="1" applyFont="1" applyFill="1" applyBorder="1" applyAlignment="1">
      <alignment vertical="center"/>
    </xf>
    <xf numFmtId="182" fontId="95" fillId="0" borderId="26" xfId="0" applyNumberFormat="1" applyFont="1" applyFill="1" applyBorder="1" applyAlignment="1">
      <alignment vertical="center"/>
    </xf>
    <xf numFmtId="176" fontId="95" fillId="0" borderId="9" xfId="0" applyNumberFormat="1" applyFont="1" applyFill="1" applyBorder="1" applyAlignment="1">
      <alignment horizontal="right" vertical="center"/>
    </xf>
    <xf numFmtId="176" fontId="95" fillId="0" borderId="6" xfId="0" applyNumberFormat="1" applyFont="1" applyFill="1" applyBorder="1" applyAlignment="1">
      <alignment horizontal="right" vertical="center"/>
    </xf>
    <xf numFmtId="190" fontId="95" fillId="0" borderId="0" xfId="0" applyNumberFormat="1" applyFont="1" applyFill="1" applyBorder="1" applyAlignment="1">
      <alignment horizontal="right" vertical="center"/>
    </xf>
    <xf numFmtId="10" fontId="95" fillId="0" borderId="7" xfId="0" applyNumberFormat="1" applyFont="1" applyFill="1" applyBorder="1" applyAlignment="1">
      <alignment vertical="center"/>
    </xf>
    <xf numFmtId="10" fontId="95" fillId="0" borderId="3" xfId="0" applyNumberFormat="1" applyFont="1" applyFill="1" applyBorder="1" applyAlignment="1">
      <alignment vertical="center"/>
    </xf>
    <xf numFmtId="190" fontId="95" fillId="0" borderId="3" xfId="0" applyNumberFormat="1" applyFont="1" applyFill="1" applyBorder="1" applyAlignment="1" applyProtection="1">
      <alignment horizontal="right" vertical="center"/>
    </xf>
    <xf numFmtId="176" fontId="24" fillId="0" borderId="8" xfId="0" applyNumberFormat="1" applyFont="1" applyFill="1" applyBorder="1" applyAlignment="1">
      <alignment horizontal="right" vertical="center"/>
    </xf>
    <xf numFmtId="190" fontId="24" fillId="0" borderId="8" xfId="0" applyNumberFormat="1" applyFont="1" applyFill="1" applyBorder="1" applyAlignment="1">
      <alignment horizontal="right" vertical="center"/>
    </xf>
    <xf numFmtId="191" fontId="24" fillId="0" borderId="8" xfId="0" applyNumberFormat="1" applyFont="1" applyFill="1" applyBorder="1" applyAlignment="1">
      <alignment horizontal="right" vertical="center"/>
    </xf>
    <xf numFmtId="193" fontId="24" fillId="0" borderId="0" xfId="0" applyNumberFormat="1" applyFont="1" applyFill="1" applyBorder="1" applyAlignment="1">
      <alignment horizontal="right" vertical="center"/>
    </xf>
    <xf numFmtId="193" fontId="24" fillId="0" borderId="7" xfId="0" applyNumberFormat="1" applyFont="1" applyFill="1" applyBorder="1" applyAlignment="1">
      <alignment horizontal="right" vertical="center"/>
    </xf>
    <xf numFmtId="195" fontId="95" fillId="0" borderId="8" xfId="0" applyNumberFormat="1" applyFont="1" applyFill="1" applyBorder="1" applyAlignment="1">
      <alignment horizontal="right" vertical="center"/>
    </xf>
    <xf numFmtId="176" fontId="95" fillId="0" borderId="33" xfId="0" applyNumberFormat="1" applyFont="1" applyFill="1" applyBorder="1" applyAlignment="1">
      <alignment horizontal="right" vertical="center"/>
    </xf>
    <xf numFmtId="176" fontId="95" fillId="0" borderId="22" xfId="0" applyNumberFormat="1" applyFont="1" applyFill="1" applyBorder="1" applyAlignment="1">
      <alignment horizontal="right" vertical="center"/>
    </xf>
    <xf numFmtId="176" fontId="95" fillId="0" borderId="24" xfId="0" applyNumberFormat="1" applyFont="1" applyFill="1" applyBorder="1" applyAlignment="1">
      <alignment horizontal="right" vertical="center"/>
    </xf>
    <xf numFmtId="176" fontId="57" fillId="0" borderId="22" xfId="0" quotePrefix="1" applyNumberFormat="1" applyFont="1" applyFill="1" applyBorder="1" applyAlignment="1">
      <alignment horizontal="right" vertical="center"/>
    </xf>
    <xf numFmtId="176" fontId="95" fillId="6" borderId="33" xfId="0" applyNumberFormat="1" applyFont="1" applyFill="1" applyBorder="1" applyAlignment="1">
      <alignment horizontal="right" vertical="center"/>
    </xf>
    <xf numFmtId="176" fontId="95" fillId="6" borderId="33" xfId="0" applyNumberFormat="1" applyFont="1" applyFill="1" applyBorder="1" applyAlignment="1">
      <alignment horizontal="right" vertical="center"/>
    </xf>
    <xf numFmtId="176" fontId="57" fillId="0" borderId="25" xfId="0" quotePrefix="1" applyNumberFormat="1" applyFont="1" applyFill="1" applyBorder="1" applyAlignment="1">
      <alignment horizontal="right" vertical="center"/>
    </xf>
    <xf numFmtId="0" fontId="96" fillId="5" borderId="0" xfId="0" quotePrefix="1" applyFont="1" applyFill="1" applyBorder="1" applyAlignment="1">
      <alignment horizontal="center" vertical="center" wrapText="1"/>
    </xf>
    <xf numFmtId="0" fontId="78" fillId="5" borderId="0" xfId="0" quotePrefix="1" applyFont="1" applyFill="1" applyBorder="1" applyAlignment="1">
      <alignment horizontal="center" vertical="center" wrapText="1"/>
    </xf>
    <xf numFmtId="0" fontId="78" fillId="5" borderId="0" xfId="0" quotePrefix="1" applyFont="1" applyFill="1" applyAlignment="1">
      <alignment horizontal="center" vertical="center" wrapText="1"/>
    </xf>
    <xf numFmtId="176" fontId="78" fillId="5" borderId="0" xfId="0" applyNumberFormat="1" applyFont="1" applyFill="1" applyAlignment="1">
      <alignment horizontal="center" vertical="center"/>
    </xf>
    <xf numFmtId="176" fontId="78" fillId="5" borderId="0" xfId="0" applyNumberFormat="1" applyFont="1" applyFill="1" applyBorder="1" applyAlignment="1">
      <alignment horizontal="center" vertical="center"/>
    </xf>
    <xf numFmtId="176" fontId="78" fillId="5" borderId="26" xfId="0" quotePrefix="1" applyNumberFormat="1" applyFont="1" applyFill="1" applyBorder="1" applyAlignment="1">
      <alignment horizontal="center" vertical="center"/>
    </xf>
    <xf numFmtId="190" fontId="24" fillId="0" borderId="12" xfId="0" applyNumberFormat="1" applyFont="1" applyFill="1" applyBorder="1" applyAlignment="1">
      <alignment horizontal="right" vertical="center"/>
    </xf>
    <xf numFmtId="176" fontId="24" fillId="0" borderId="31" xfId="0" applyNumberFormat="1" applyFont="1" applyFill="1" applyBorder="1" applyAlignment="1">
      <alignment horizontal="right" vertical="center"/>
    </xf>
    <xf numFmtId="176" fontId="24" fillId="0" borderId="24" xfId="0" applyNumberFormat="1" applyFont="1" applyFill="1" applyBorder="1" applyAlignment="1">
      <alignment horizontal="right" vertical="center"/>
    </xf>
    <xf numFmtId="176" fontId="24" fillId="0" borderId="22" xfId="0" applyNumberFormat="1" applyFont="1" applyFill="1" applyBorder="1" applyAlignment="1">
      <alignment horizontal="right" vertical="center"/>
    </xf>
    <xf numFmtId="176" fontId="24" fillId="0" borderId="25" xfId="0" applyNumberFormat="1" applyFont="1" applyFill="1" applyBorder="1" applyAlignment="1">
      <alignment horizontal="right" vertical="center"/>
    </xf>
    <xf numFmtId="176" fontId="24" fillId="0" borderId="31" xfId="0" applyNumberFormat="1" applyFont="1" applyFill="1" applyBorder="1" applyAlignment="1">
      <alignment horizontal="right" vertical="center"/>
    </xf>
    <xf numFmtId="176" fontId="24" fillId="0" borderId="25" xfId="0" applyNumberFormat="1" applyFont="1" applyFill="1" applyBorder="1" applyAlignment="1">
      <alignment horizontal="right" vertical="center"/>
    </xf>
    <xf numFmtId="176" fontId="24" fillId="0" borderId="3" xfId="0" applyNumberFormat="1" applyFont="1" applyFill="1" applyBorder="1" applyAlignment="1">
      <alignment horizontal="right" vertical="center"/>
    </xf>
    <xf numFmtId="190" fontId="24" fillId="0" borderId="7" xfId="0" applyNumberFormat="1" applyFont="1" applyFill="1" applyBorder="1" applyAlignment="1">
      <alignment horizontal="right" vertical="center"/>
    </xf>
    <xf numFmtId="176" fontId="24" fillId="0" borderId="34" xfId="0" applyNumberFormat="1" applyFont="1" applyFill="1" applyBorder="1" applyAlignment="1">
      <alignment horizontal="right" vertical="center"/>
    </xf>
    <xf numFmtId="176" fontId="24" fillId="0" borderId="27" xfId="0" applyNumberFormat="1" applyFont="1" applyFill="1" applyBorder="1" applyAlignment="1">
      <alignment horizontal="right" vertical="center"/>
    </xf>
    <xf numFmtId="176" fontId="24" fillId="0" borderId="26" xfId="0" applyNumberFormat="1" applyFont="1" applyFill="1" applyBorder="1" applyAlignment="1">
      <alignment horizontal="right" vertical="center"/>
    </xf>
    <xf numFmtId="176" fontId="24" fillId="0" borderId="21" xfId="0" applyNumberFormat="1" applyFont="1" applyFill="1" applyBorder="1" applyAlignment="1">
      <alignment horizontal="right" vertical="center"/>
    </xf>
    <xf numFmtId="176" fontId="24" fillId="0" borderId="35" xfId="0" applyNumberFormat="1" applyFont="1" applyFill="1" applyBorder="1" applyAlignment="1">
      <alignment horizontal="right" vertical="center"/>
    </xf>
    <xf numFmtId="10" fontId="24" fillId="0" borderId="0" xfId="0" applyNumberFormat="1" applyFont="1" applyFill="1" applyBorder="1" applyAlignment="1">
      <alignment vertical="center"/>
    </xf>
    <xf numFmtId="191" fontId="24" fillId="0" borderId="12" xfId="0" applyNumberFormat="1" applyFont="1" applyFill="1" applyBorder="1" applyAlignment="1">
      <alignment horizontal="right" vertical="center"/>
    </xf>
    <xf numFmtId="179" fontId="24" fillId="0" borderId="26" xfId="0" applyNumberFormat="1" applyFont="1" applyFill="1" applyBorder="1" applyAlignment="1">
      <alignment horizontal="right" vertical="center"/>
    </xf>
    <xf numFmtId="177" fontId="41" fillId="0" borderId="26" xfId="0" quotePrefix="1" applyNumberFormat="1" applyFont="1" applyFill="1" applyBorder="1" applyAlignment="1">
      <alignment horizontal="right" vertical="center"/>
    </xf>
    <xf numFmtId="176" fontId="24" fillId="0" borderId="34" xfId="0" applyNumberFormat="1" applyFont="1" applyFill="1" applyBorder="1" applyAlignment="1">
      <alignment horizontal="right" vertical="center"/>
    </xf>
    <xf numFmtId="176" fontId="24" fillId="0" borderId="32" xfId="0" applyNumberFormat="1" applyFont="1" applyFill="1" applyBorder="1" applyAlignment="1">
      <alignment horizontal="right" vertical="center"/>
    </xf>
    <xf numFmtId="190" fontId="24" fillId="0" borderId="34" xfId="0" applyNumberFormat="1" applyFont="1" applyFill="1" applyBorder="1" applyAlignment="1">
      <alignment horizontal="right" vertical="center"/>
    </xf>
    <xf numFmtId="190" fontId="24" fillId="0" borderId="32" xfId="0" applyNumberFormat="1" applyFont="1" applyFill="1" applyBorder="1" applyAlignment="1">
      <alignment horizontal="right" vertical="center"/>
    </xf>
    <xf numFmtId="179" fontId="24" fillId="0" borderId="26" xfId="0" applyNumberFormat="1" applyFont="1" applyFill="1" applyBorder="1" applyAlignment="1">
      <alignment vertical="center"/>
    </xf>
    <xf numFmtId="176" fontId="24" fillId="0" borderId="35" xfId="0" applyNumberFormat="1" applyFont="1" applyFill="1" applyBorder="1" applyAlignment="1">
      <alignment horizontal="right" vertical="center"/>
    </xf>
    <xf numFmtId="0" fontId="24" fillId="0" borderId="27" xfId="0" applyFont="1" applyFill="1" applyBorder="1" applyAlignment="1">
      <alignment horizontal="right" vertical="center"/>
    </xf>
    <xf numFmtId="176" fontId="24" fillId="0" borderId="26" xfId="0" applyNumberFormat="1" applyFont="1" applyFill="1" applyBorder="1" applyAlignment="1">
      <alignment horizontal="right" vertical="center"/>
    </xf>
    <xf numFmtId="41" fontId="24" fillId="0" borderId="21" xfId="0" applyNumberFormat="1" applyFont="1" applyFill="1" applyBorder="1" applyAlignment="1">
      <alignment horizontal="right" vertical="center"/>
    </xf>
    <xf numFmtId="190" fontId="24" fillId="0" borderId="35" xfId="0" applyNumberFormat="1" applyFont="1" applyFill="1" applyBorder="1" applyAlignment="1">
      <alignment horizontal="right" vertical="center"/>
    </xf>
    <xf numFmtId="10" fontId="24" fillId="0" borderId="26" xfId="0" applyNumberFormat="1" applyFont="1" applyFill="1" applyBorder="1" applyAlignment="1">
      <alignment vertical="center"/>
    </xf>
    <xf numFmtId="176" fontId="24" fillId="0" borderId="7" xfId="0" applyNumberFormat="1" applyFont="1" applyFill="1" applyBorder="1" applyAlignment="1">
      <alignment horizontal="right" vertical="center"/>
    </xf>
    <xf numFmtId="176" fontId="24" fillId="0" borderId="3" xfId="0" applyNumberFormat="1" applyFont="1" applyFill="1" applyBorder="1" applyAlignment="1">
      <alignment horizontal="right" vertical="center"/>
    </xf>
    <xf numFmtId="176" fontId="24" fillId="0" borderId="9" xfId="0" applyNumberFormat="1" applyFont="1" applyFill="1" applyBorder="1" applyAlignment="1">
      <alignment horizontal="right" vertical="center"/>
    </xf>
    <xf numFmtId="0" fontId="24" fillId="0" borderId="0" xfId="0" applyFont="1" applyFill="1" applyBorder="1" applyAlignment="1">
      <alignment horizontal="right" vertical="center"/>
    </xf>
    <xf numFmtId="176" fontId="24" fillId="0" borderId="6" xfId="0" applyNumberFormat="1" applyFont="1" applyFill="1" applyBorder="1" applyAlignment="1">
      <alignment horizontal="right" vertical="center"/>
    </xf>
    <xf numFmtId="190" fontId="24" fillId="0" borderId="12" xfId="0" applyNumberFormat="1" applyFont="1" applyFill="1" applyBorder="1" applyAlignment="1">
      <alignment horizontal="right" vertical="center"/>
    </xf>
    <xf numFmtId="190" fontId="24" fillId="0" borderId="0" xfId="0" applyNumberFormat="1" applyFont="1" applyFill="1" applyBorder="1" applyAlignment="1">
      <alignment horizontal="right" vertical="center"/>
    </xf>
    <xf numFmtId="10" fontId="24" fillId="0" borderId="7" xfId="0" applyNumberFormat="1" applyFont="1" applyFill="1" applyBorder="1" applyAlignment="1">
      <alignment vertical="center"/>
    </xf>
    <xf numFmtId="190" fontId="24" fillId="0" borderId="3" xfId="0" applyNumberFormat="1" applyFont="1" applyFill="1" applyBorder="1" applyAlignment="1" applyProtection="1">
      <alignment horizontal="right" vertical="center"/>
    </xf>
    <xf numFmtId="0" fontId="24" fillId="0" borderId="0" xfId="0" applyFont="1" applyFill="1" applyBorder="1" applyAlignment="1">
      <alignment vertical="center"/>
    </xf>
    <xf numFmtId="0" fontId="24" fillId="0" borderId="12" xfId="0" applyFont="1" applyFill="1" applyBorder="1" applyAlignment="1">
      <alignment vertical="center" wrapText="1"/>
    </xf>
    <xf numFmtId="2" fontId="24" fillId="0" borderId="7" xfId="0" applyNumberFormat="1" applyFont="1" applyFill="1" applyBorder="1" applyAlignment="1">
      <alignment vertical="center" wrapText="1"/>
    </xf>
    <xf numFmtId="2" fontId="24" fillId="0" borderId="3" xfId="0" applyNumberFormat="1" applyFont="1" applyFill="1" applyBorder="1" applyAlignment="1">
      <alignment vertical="center" wrapText="1"/>
    </xf>
    <xf numFmtId="177" fontId="24" fillId="0" borderId="0" xfId="0" applyNumberFormat="1" applyFont="1" applyFill="1" applyBorder="1" applyAlignment="1">
      <alignment horizontal="right" vertical="center"/>
    </xf>
    <xf numFmtId="176" fontId="24" fillId="0" borderId="7" xfId="0" applyNumberFormat="1" applyFont="1" applyFill="1" applyBorder="1" applyAlignment="1">
      <alignment horizontal="right" vertical="center"/>
    </xf>
    <xf numFmtId="190" fontId="24" fillId="0" borderId="34" xfId="0" applyNumberFormat="1" applyFont="1" applyFill="1" applyBorder="1" applyAlignment="1">
      <alignment horizontal="right" vertical="center"/>
    </xf>
    <xf numFmtId="190" fontId="24" fillId="0" borderId="32" xfId="0" applyNumberFormat="1" applyFont="1" applyFill="1" applyBorder="1" applyAlignment="1">
      <alignment horizontal="right" vertical="center"/>
    </xf>
    <xf numFmtId="176" fontId="24" fillId="0" borderId="27" xfId="0" applyNumberFormat="1" applyFont="1" applyFill="1" applyBorder="1" applyAlignment="1">
      <alignment horizontal="right" vertical="center"/>
    </xf>
    <xf numFmtId="176" fontId="24" fillId="0" borderId="21" xfId="0" applyNumberFormat="1" applyFont="1" applyFill="1" applyBorder="1" applyAlignment="1">
      <alignment horizontal="right" vertical="center"/>
    </xf>
    <xf numFmtId="176" fontId="24" fillId="6" borderId="26" xfId="0" applyNumberFormat="1" applyFont="1" applyFill="1" applyBorder="1" applyAlignment="1">
      <alignment horizontal="right" vertical="center" indent="1"/>
    </xf>
    <xf numFmtId="176" fontId="24" fillId="0" borderId="26" xfId="0" applyNumberFormat="1" applyFont="1" applyFill="1" applyBorder="1" applyAlignment="1">
      <alignment horizontal="right" vertical="center" indent="1"/>
    </xf>
    <xf numFmtId="177" fontId="41" fillId="6" borderId="21" xfId="0" quotePrefix="1" applyNumberFormat="1" applyFont="1" applyFill="1" applyBorder="1" applyAlignment="1">
      <alignment horizontal="right" vertical="center"/>
    </xf>
    <xf numFmtId="177" fontId="41" fillId="0" borderId="21" xfId="0" quotePrefix="1" applyNumberFormat="1" applyFont="1" applyFill="1" applyBorder="1" applyAlignment="1">
      <alignment horizontal="right" vertical="center"/>
    </xf>
    <xf numFmtId="190" fontId="24" fillId="0" borderId="35" xfId="0" applyNumberFormat="1" applyFont="1" applyFill="1" applyBorder="1" applyAlignment="1">
      <alignment horizontal="right" vertical="center"/>
    </xf>
    <xf numFmtId="176" fontId="24" fillId="0" borderId="35" xfId="0" applyNumberFormat="1" applyFont="1" applyFill="1" applyBorder="1" applyAlignment="1">
      <alignment horizontal="right" vertical="center"/>
    </xf>
    <xf numFmtId="176" fontId="24" fillId="0" borderId="26" xfId="0" applyNumberFormat="1" applyFont="1" applyFill="1" applyBorder="1" applyAlignment="1">
      <alignment horizontal="right" vertical="center"/>
    </xf>
    <xf numFmtId="176" fontId="24" fillId="0" borderId="21" xfId="0" applyNumberFormat="1" applyFont="1" applyFill="1" applyBorder="1" applyAlignment="1">
      <alignment horizontal="right" vertical="center"/>
    </xf>
    <xf numFmtId="179" fontId="24" fillId="0" borderId="26" xfId="0" applyNumberFormat="1" applyFont="1" applyFill="1" applyBorder="1" applyAlignment="1">
      <alignment horizontal="right" vertical="center"/>
    </xf>
    <xf numFmtId="176" fontId="24" fillId="0" borderId="35" xfId="0" applyNumberFormat="1" applyFont="1" applyFill="1" applyBorder="1" applyAlignment="1">
      <alignment horizontal="right" vertical="center"/>
    </xf>
    <xf numFmtId="176" fontId="24" fillId="0" borderId="21" xfId="0" applyNumberFormat="1" applyFont="1" applyFill="1" applyBorder="1" applyAlignment="1">
      <alignment horizontal="right" vertical="center"/>
    </xf>
    <xf numFmtId="177" fontId="41" fillId="6" borderId="26" xfId="0" quotePrefix="1" applyNumberFormat="1" applyFont="1" applyFill="1" applyBorder="1" applyAlignment="1">
      <alignment horizontal="right" vertical="center"/>
    </xf>
    <xf numFmtId="190" fontId="24" fillId="6" borderId="36" xfId="0" applyNumberFormat="1" applyFont="1" applyFill="1" applyBorder="1" applyAlignment="1">
      <alignment horizontal="right" vertical="center"/>
    </xf>
    <xf numFmtId="190" fontId="24" fillId="0" borderId="36" xfId="0" applyNumberFormat="1" applyFont="1" applyFill="1" applyBorder="1" applyAlignment="1">
      <alignment horizontal="right" vertical="center"/>
    </xf>
    <xf numFmtId="176" fontId="24" fillId="6" borderId="36" xfId="0" applyNumberFormat="1" applyFont="1" applyFill="1" applyBorder="1" applyAlignment="1">
      <alignment horizontal="right" vertical="center"/>
    </xf>
    <xf numFmtId="176" fontId="24" fillId="0" borderId="36" xfId="0" applyNumberFormat="1" applyFont="1" applyFill="1" applyBorder="1" applyAlignment="1">
      <alignment horizontal="right" vertical="center"/>
    </xf>
    <xf numFmtId="176" fontId="24" fillId="6" borderId="27" xfId="0" applyNumberFormat="1" applyFont="1" applyFill="1" applyBorder="1" applyAlignment="1">
      <alignment horizontal="right" vertical="center"/>
    </xf>
    <xf numFmtId="176" fontId="24" fillId="6" borderId="26" xfId="0" applyNumberFormat="1" applyFont="1" applyFill="1" applyBorder="1" applyAlignment="1">
      <alignment horizontal="right" vertical="center"/>
    </xf>
    <xf numFmtId="176" fontId="24" fillId="6" borderId="21" xfId="0" applyNumberFormat="1" applyFont="1" applyFill="1" applyBorder="1" applyAlignment="1">
      <alignment horizontal="right" vertical="center"/>
    </xf>
    <xf numFmtId="179" fontId="24" fillId="6" borderId="26" xfId="0" applyNumberFormat="1" applyFont="1" applyFill="1" applyBorder="1" applyAlignment="1">
      <alignment horizontal="right" vertical="center"/>
    </xf>
    <xf numFmtId="176" fontId="24" fillId="6" borderId="36" xfId="0" quotePrefix="1" applyNumberFormat="1" applyFont="1" applyFill="1" applyBorder="1" applyAlignment="1">
      <alignment horizontal="right" vertical="center"/>
    </xf>
    <xf numFmtId="176" fontId="24" fillId="0" borderId="36" xfId="0" quotePrefix="1" applyNumberFormat="1" applyFont="1" applyFill="1" applyBorder="1" applyAlignment="1">
      <alignment horizontal="right" vertical="center"/>
    </xf>
    <xf numFmtId="176" fontId="24" fillId="6" borderId="27" xfId="0" quotePrefix="1" applyNumberFormat="1" applyFont="1" applyFill="1" applyBorder="1" applyAlignment="1">
      <alignment horizontal="right" vertical="center"/>
    </xf>
    <xf numFmtId="176" fontId="24" fillId="0" borderId="27" xfId="0" quotePrefix="1" applyNumberFormat="1" applyFont="1" applyFill="1" applyBorder="1" applyAlignment="1">
      <alignment horizontal="right" vertical="center"/>
    </xf>
    <xf numFmtId="176" fontId="24" fillId="6" borderId="26" xfId="0" quotePrefix="1" applyNumberFormat="1" applyFont="1" applyFill="1" applyBorder="1" applyAlignment="1">
      <alignment horizontal="right" vertical="center"/>
    </xf>
    <xf numFmtId="176" fontId="24" fillId="0" borderId="26" xfId="0" quotePrefix="1" applyNumberFormat="1" applyFont="1" applyFill="1" applyBorder="1" applyAlignment="1">
      <alignment horizontal="right" vertical="center"/>
    </xf>
    <xf numFmtId="176" fontId="24" fillId="6" borderId="21" xfId="0" quotePrefix="1" applyNumberFormat="1" applyFont="1" applyFill="1" applyBorder="1" applyAlignment="1">
      <alignment horizontal="right" vertical="center"/>
    </xf>
    <xf numFmtId="176" fontId="24" fillId="0" borderId="21" xfId="0" quotePrefix="1" applyNumberFormat="1" applyFont="1" applyFill="1" applyBorder="1" applyAlignment="1">
      <alignment horizontal="right" vertical="center"/>
    </xf>
    <xf numFmtId="176" fontId="24" fillId="6" borderId="27" xfId="0" quotePrefix="1" applyNumberFormat="1" applyFont="1" applyFill="1" applyBorder="1" applyAlignment="1">
      <alignment horizontal="right" vertical="center"/>
    </xf>
    <xf numFmtId="176" fontId="24" fillId="0" borderId="27" xfId="0" quotePrefix="1" applyNumberFormat="1" applyFont="1" applyFill="1" applyBorder="1" applyAlignment="1">
      <alignment horizontal="right" vertical="center"/>
    </xf>
    <xf numFmtId="176" fontId="41" fillId="0" borderId="26" xfId="0" quotePrefix="1" applyNumberFormat="1" applyFont="1" applyFill="1" applyBorder="1" applyAlignment="1">
      <alignment horizontal="right" vertical="center"/>
    </xf>
    <xf numFmtId="176" fontId="41" fillId="0" borderId="21" xfId="0" quotePrefix="1" applyNumberFormat="1" applyFont="1" applyFill="1" applyBorder="1" applyAlignment="1">
      <alignment horizontal="right" vertical="center"/>
    </xf>
    <xf numFmtId="176" fontId="24" fillId="0" borderId="26" xfId="0" applyNumberFormat="1" applyFont="1" applyFill="1" applyBorder="1" applyAlignment="1">
      <alignment horizontal="right" vertical="center"/>
    </xf>
    <xf numFmtId="176" fontId="24" fillId="0" borderId="21" xfId="0" applyNumberFormat="1" applyFont="1" applyFill="1" applyBorder="1" applyAlignment="1">
      <alignment horizontal="right" vertical="center"/>
    </xf>
    <xf numFmtId="176" fontId="24" fillId="0" borderId="37" xfId="0" applyNumberFormat="1" applyFont="1" applyFill="1" applyBorder="1" applyAlignment="1">
      <alignment horizontal="right" vertical="center"/>
    </xf>
    <xf numFmtId="194" fontId="95" fillId="0" borderId="0" xfId="0" applyNumberFormat="1" applyFont="1" applyFill="1" applyBorder="1" applyAlignment="1">
      <alignment vertical="center"/>
    </xf>
    <xf numFmtId="176" fontId="13" fillId="0" borderId="0" xfId="0" applyNumberFormat="1" applyFont="1" applyFill="1" applyAlignment="1">
      <alignment vertical="center"/>
    </xf>
    <xf numFmtId="10" fontId="13" fillId="0" borderId="0" xfId="28" applyNumberFormat="1" applyFont="1" applyFill="1" applyAlignment="1">
      <alignment vertical="center"/>
    </xf>
    <xf numFmtId="176" fontId="24" fillId="6" borderId="0" xfId="0" applyNumberFormat="1" applyFont="1" applyFill="1" applyAlignment="1">
      <alignment horizontal="right" vertical="center"/>
    </xf>
    <xf numFmtId="0" fontId="84" fillId="3" borderId="0" xfId="33" applyFont="1" applyFill="1" applyAlignment="1" applyProtection="1">
      <alignment vertical="center"/>
    </xf>
    <xf numFmtId="0" fontId="24" fillId="0" borderId="7" xfId="0" applyFont="1" applyFill="1" applyBorder="1" applyAlignment="1">
      <alignment vertical="center"/>
    </xf>
    <xf numFmtId="176" fontId="78" fillId="4" borderId="26" xfId="0" applyNumberFormat="1" applyFont="1" applyFill="1" applyBorder="1" applyAlignment="1">
      <alignment horizontal="center" vertical="center"/>
    </xf>
    <xf numFmtId="179" fontId="55" fillId="6" borderId="17" xfId="0" applyNumberFormat="1" applyFont="1" applyFill="1" applyBorder="1" applyAlignment="1">
      <alignment vertical="center"/>
    </xf>
    <xf numFmtId="0" fontId="13" fillId="0" borderId="17" xfId="0" applyFont="1" applyBorder="1" applyAlignment="1">
      <alignment vertical="center"/>
    </xf>
    <xf numFmtId="176" fontId="24" fillId="0" borderId="30" xfId="0" applyNumberFormat="1" applyFont="1" applyFill="1" applyBorder="1" applyAlignment="1">
      <alignment horizontal="right" vertical="center"/>
    </xf>
    <xf numFmtId="176" fontId="78" fillId="4" borderId="26" xfId="0" quotePrefix="1" applyNumberFormat="1" applyFont="1" applyFill="1" applyBorder="1" applyAlignment="1">
      <alignment horizontal="center" vertical="center"/>
    </xf>
    <xf numFmtId="176" fontId="41" fillId="0" borderId="18" xfId="0" quotePrefix="1" applyNumberFormat="1" applyFont="1" applyFill="1" applyBorder="1" applyAlignment="1">
      <alignment horizontal="right" vertical="center"/>
    </xf>
    <xf numFmtId="176" fontId="24" fillId="0" borderId="17" xfId="0" applyNumberFormat="1" applyFont="1" applyFill="1" applyBorder="1" applyAlignment="1">
      <alignment horizontal="right" vertical="center"/>
    </xf>
    <xf numFmtId="176" fontId="24" fillId="0" borderId="18" xfId="0" applyNumberFormat="1" applyFont="1" applyFill="1" applyBorder="1" applyAlignment="1">
      <alignment horizontal="right" vertical="center"/>
    </xf>
    <xf numFmtId="0" fontId="24" fillId="0" borderId="7" xfId="0" applyFont="1" applyBorder="1" applyAlignment="1">
      <alignment horizontal="center" vertical="center"/>
    </xf>
    <xf numFmtId="0" fontId="13" fillId="0" borderId="7" xfId="0" applyFont="1" applyBorder="1" applyAlignment="1">
      <alignment vertical="center"/>
    </xf>
    <xf numFmtId="179" fontId="24" fillId="0" borderId="3" xfId="0" applyNumberFormat="1" applyFont="1" applyFill="1" applyBorder="1" applyAlignment="1">
      <alignment horizontal="right" vertical="center"/>
    </xf>
    <xf numFmtId="179" fontId="24" fillId="0" borderId="22" xfId="0" applyNumberFormat="1" applyFont="1" applyFill="1" applyBorder="1" applyAlignment="1">
      <alignment horizontal="right" vertical="center"/>
    </xf>
    <xf numFmtId="177" fontId="41" fillId="0" borderId="22" xfId="0" quotePrefix="1" applyNumberFormat="1" applyFont="1" applyFill="1" applyBorder="1" applyAlignment="1">
      <alignment horizontal="right" vertical="center"/>
    </xf>
    <xf numFmtId="194" fontId="24" fillId="0" borderId="26" xfId="0" applyNumberFormat="1" applyFont="1" applyFill="1" applyBorder="1" applyAlignment="1">
      <alignment vertical="center"/>
    </xf>
    <xf numFmtId="194" fontId="41" fillId="0" borderId="26" xfId="0" quotePrefix="1" applyNumberFormat="1" applyFont="1" applyFill="1" applyBorder="1" applyAlignment="1">
      <alignment horizontal="right" vertical="center"/>
    </xf>
    <xf numFmtId="182" fontId="24" fillId="0" borderId="26" xfId="0" applyNumberFormat="1" applyFont="1" applyFill="1" applyBorder="1" applyAlignment="1">
      <alignment vertical="center"/>
    </xf>
    <xf numFmtId="182" fontId="24" fillId="0" borderId="0" xfId="0" applyNumberFormat="1" applyFont="1" applyFill="1" applyBorder="1" applyAlignment="1">
      <alignment vertical="center"/>
    </xf>
    <xf numFmtId="41" fontId="24" fillId="0" borderId="7" xfId="0" applyNumberFormat="1" applyFont="1" applyFill="1" applyBorder="1" applyAlignment="1">
      <alignment horizontal="right" vertical="center"/>
    </xf>
    <xf numFmtId="41" fontId="24" fillId="0" borderId="0" xfId="0" applyNumberFormat="1" applyFont="1" applyFill="1" applyBorder="1" applyAlignment="1">
      <alignment horizontal="right" vertical="center"/>
    </xf>
    <xf numFmtId="41" fontId="24" fillId="0" borderId="3" xfId="0" applyNumberFormat="1" applyFont="1" applyFill="1" applyBorder="1" applyAlignment="1">
      <alignment horizontal="right" vertical="center"/>
    </xf>
    <xf numFmtId="176" fontId="24" fillId="0" borderId="38" xfId="0" applyNumberFormat="1" applyFont="1" applyFill="1" applyBorder="1" applyAlignment="1">
      <alignment horizontal="right" vertical="center"/>
    </xf>
    <xf numFmtId="179" fontId="24" fillId="0" borderId="22" xfId="0" applyNumberFormat="1" applyFont="1" applyFill="1" applyBorder="1" applyAlignment="1">
      <alignment horizontal="right" vertical="center"/>
    </xf>
    <xf numFmtId="0" fontId="24" fillId="0" borderId="7" xfId="0" applyFont="1" applyFill="1" applyBorder="1" applyAlignment="1">
      <alignment horizontal="right" vertical="center"/>
    </xf>
    <xf numFmtId="190" fontId="24" fillId="0" borderId="38" xfId="0" applyNumberFormat="1" applyFont="1" applyFill="1" applyBorder="1" applyAlignment="1">
      <alignment horizontal="right" vertical="center"/>
    </xf>
    <xf numFmtId="176" fontId="24" fillId="0" borderId="25" xfId="0" applyNumberFormat="1" applyFont="1" applyFill="1" applyBorder="1" applyAlignment="1">
      <alignment horizontal="right" vertical="center"/>
    </xf>
    <xf numFmtId="176" fontId="24" fillId="0" borderId="22" xfId="0" applyNumberFormat="1" applyFont="1" applyFill="1" applyBorder="1" applyAlignment="1">
      <alignment horizontal="right" vertical="center" indent="1"/>
    </xf>
    <xf numFmtId="177" fontId="41" fillId="0" borderId="25" xfId="0" quotePrefix="1" applyNumberFormat="1" applyFont="1" applyFill="1" applyBorder="1" applyAlignment="1">
      <alignment horizontal="right" vertical="center"/>
    </xf>
    <xf numFmtId="190" fontId="24" fillId="0" borderId="38" xfId="0" applyNumberFormat="1" applyFont="1" applyFill="1" applyBorder="1" applyAlignment="1">
      <alignment horizontal="right" vertical="center"/>
    </xf>
    <xf numFmtId="176" fontId="24" fillId="0" borderId="38" xfId="0" applyNumberFormat="1" applyFont="1" applyFill="1" applyBorder="1" applyAlignment="1">
      <alignment horizontal="right" vertical="center"/>
    </xf>
    <xf numFmtId="176" fontId="24" fillId="0" borderId="38" xfId="0" applyNumberFormat="1" applyFont="1" applyFill="1" applyBorder="1" applyAlignment="1">
      <alignment horizontal="right" vertical="center"/>
    </xf>
    <xf numFmtId="176" fontId="24" fillId="0" borderId="38" xfId="0" quotePrefix="1" applyNumberFormat="1" applyFont="1" applyFill="1" applyBorder="1" applyAlignment="1">
      <alignment horizontal="right" vertical="center"/>
    </xf>
    <xf numFmtId="176" fontId="24" fillId="0" borderId="24" xfId="0" quotePrefix="1" applyNumberFormat="1" applyFont="1" applyFill="1" applyBorder="1" applyAlignment="1">
      <alignment horizontal="right" vertical="center"/>
    </xf>
    <xf numFmtId="176" fontId="24" fillId="0" borderId="22" xfId="0" quotePrefix="1" applyNumberFormat="1" applyFont="1" applyFill="1" applyBorder="1" applyAlignment="1">
      <alignment horizontal="right" vertical="center"/>
    </xf>
    <xf numFmtId="176" fontId="24" fillId="0" borderId="25" xfId="0" quotePrefix="1" applyNumberFormat="1" applyFont="1" applyFill="1" applyBorder="1" applyAlignment="1">
      <alignment horizontal="right" vertical="center"/>
    </xf>
    <xf numFmtId="176" fontId="24" fillId="0" borderId="24" xfId="0" quotePrefix="1" applyNumberFormat="1" applyFont="1" applyFill="1" applyBorder="1" applyAlignment="1">
      <alignment horizontal="right" vertical="center"/>
    </xf>
    <xf numFmtId="176" fontId="41" fillId="0" borderId="22" xfId="0" quotePrefix="1" applyNumberFormat="1" applyFont="1" applyFill="1" applyBorder="1" applyAlignment="1">
      <alignment horizontal="right" vertical="center"/>
    </xf>
    <xf numFmtId="176" fontId="41" fillId="0" borderId="25" xfId="0" quotePrefix="1" applyNumberFormat="1" applyFont="1" applyFill="1" applyBorder="1" applyAlignment="1">
      <alignment horizontal="right" vertical="center"/>
    </xf>
    <xf numFmtId="176" fontId="24" fillId="0" borderId="22" xfId="0" applyNumberFormat="1" applyFont="1" applyFill="1" applyBorder="1" applyAlignment="1">
      <alignment horizontal="right" vertical="center"/>
    </xf>
    <xf numFmtId="176" fontId="24" fillId="0" borderId="25" xfId="0" applyNumberFormat="1" applyFont="1" applyFill="1" applyBorder="1" applyAlignment="1">
      <alignment horizontal="right" vertical="center"/>
    </xf>
    <xf numFmtId="41" fontId="176" fillId="0" borderId="7" xfId="0" applyNumberFormat="1" applyFont="1" applyFill="1" applyBorder="1" applyAlignment="1">
      <alignment horizontal="right" vertical="center"/>
    </xf>
    <xf numFmtId="41" fontId="176" fillId="0" borderId="0" xfId="0" applyNumberFormat="1" applyFont="1" applyFill="1" applyBorder="1" applyAlignment="1">
      <alignment horizontal="right" vertical="center"/>
    </xf>
    <xf numFmtId="190" fontId="176" fillId="0" borderId="7" xfId="0" applyNumberFormat="1" applyFont="1" applyFill="1" applyBorder="1" applyAlignment="1">
      <alignment horizontal="right" vertical="center"/>
    </xf>
    <xf numFmtId="190" fontId="176" fillId="0" borderId="0" xfId="0" applyNumberFormat="1" applyFont="1" applyFill="1" applyBorder="1" applyAlignment="1">
      <alignment horizontal="right" vertical="center"/>
    </xf>
    <xf numFmtId="176" fontId="176" fillId="0" borderId="0" xfId="0" applyNumberFormat="1" applyFont="1" applyFill="1" applyBorder="1" applyAlignment="1">
      <alignment horizontal="right" vertical="center"/>
    </xf>
    <xf numFmtId="190" fontId="176" fillId="0" borderId="0" xfId="0" applyNumberFormat="1" applyFont="1" applyFill="1" applyBorder="1" applyAlignment="1">
      <alignment horizontal="right" vertical="center"/>
    </xf>
    <xf numFmtId="176" fontId="176" fillId="0" borderId="12" xfId="0" applyNumberFormat="1" applyFont="1" applyFill="1" applyBorder="1" applyAlignment="1">
      <alignment horizontal="right" vertical="center"/>
    </xf>
    <xf numFmtId="176" fontId="176" fillId="0" borderId="7" xfId="0" applyNumberFormat="1" applyFont="1" applyFill="1" applyBorder="1" applyAlignment="1">
      <alignment horizontal="right" vertical="center"/>
    </xf>
    <xf numFmtId="176" fontId="176" fillId="0" borderId="3" xfId="0" applyNumberFormat="1" applyFont="1" applyFill="1" applyBorder="1" applyAlignment="1">
      <alignment horizontal="right" vertical="center"/>
    </xf>
    <xf numFmtId="176" fontId="176" fillId="0" borderId="0" xfId="0" applyNumberFormat="1" applyFont="1" applyFill="1" applyBorder="1" applyAlignment="1">
      <alignment horizontal="right" vertical="center"/>
    </xf>
    <xf numFmtId="190" fontId="176" fillId="0" borderId="3" xfId="0" applyNumberFormat="1" applyFont="1" applyFill="1" applyBorder="1" applyAlignment="1">
      <alignment horizontal="right" vertical="center"/>
    </xf>
    <xf numFmtId="176" fontId="176" fillId="0" borderId="12" xfId="0" applyNumberFormat="1" applyFont="1" applyFill="1" applyBorder="1" applyAlignment="1">
      <alignment horizontal="right" vertical="center"/>
    </xf>
    <xf numFmtId="189" fontId="176" fillId="0" borderId="7" xfId="0" applyNumberFormat="1" applyFont="1" applyFill="1" applyBorder="1" applyAlignment="1">
      <alignment horizontal="right" vertical="center"/>
    </xf>
    <xf numFmtId="189" fontId="176" fillId="0" borderId="3" xfId="0" applyNumberFormat="1" applyFont="1" applyFill="1" applyBorder="1" applyAlignment="1">
      <alignment horizontal="right" vertical="center"/>
    </xf>
    <xf numFmtId="176" fontId="24" fillId="0" borderId="39" xfId="0" applyNumberFormat="1" applyFont="1" applyFill="1" applyBorder="1" applyAlignment="1">
      <alignment horizontal="right" vertical="center"/>
    </xf>
    <xf numFmtId="194" fontId="24" fillId="0" borderId="22" xfId="0" applyNumberFormat="1" applyFont="1" applyFill="1" applyBorder="1" applyAlignment="1">
      <alignment vertical="center"/>
    </xf>
    <xf numFmtId="194" fontId="41" fillId="0" borderId="22" xfId="0" quotePrefix="1" applyNumberFormat="1" applyFont="1" applyFill="1" applyBorder="1" applyAlignment="1">
      <alignment horizontal="right" vertical="center"/>
    </xf>
    <xf numFmtId="182" fontId="24" fillId="0" borderId="22" xfId="0" applyNumberFormat="1" applyFont="1" applyFill="1" applyBorder="1" applyAlignment="1">
      <alignment vertical="center"/>
    </xf>
    <xf numFmtId="176" fontId="176" fillId="0" borderId="27" xfId="0" applyNumberFormat="1" applyFont="1" applyFill="1" applyBorder="1" applyAlignment="1">
      <alignment horizontal="right" vertical="center"/>
    </xf>
    <xf numFmtId="176" fontId="176" fillId="0" borderId="26" xfId="0" applyNumberFormat="1" applyFont="1" applyFill="1" applyBorder="1" applyAlignment="1">
      <alignment horizontal="right" vertical="center"/>
    </xf>
    <xf numFmtId="176" fontId="176" fillId="0" borderId="21" xfId="0" applyNumberFormat="1" applyFont="1" applyFill="1" applyBorder="1" applyAlignment="1">
      <alignment horizontal="right" vertical="center"/>
    </xf>
    <xf numFmtId="176" fontId="176" fillId="0" borderId="12" xfId="0" applyNumberFormat="1" applyFont="1" applyFill="1" applyBorder="1" applyAlignment="1">
      <alignment horizontal="right" vertical="center"/>
    </xf>
    <xf numFmtId="176" fontId="176" fillId="0" borderId="12" xfId="0" applyNumberFormat="1" applyFont="1" applyFill="1" applyBorder="1" applyAlignment="1">
      <alignment horizontal="right" vertical="center"/>
    </xf>
    <xf numFmtId="176" fontId="176" fillId="0" borderId="7" xfId="0" applyNumberFormat="1" applyFont="1" applyFill="1" applyBorder="1" applyAlignment="1">
      <alignment horizontal="right" vertical="center"/>
    </xf>
    <xf numFmtId="176" fontId="176" fillId="0" borderId="0" xfId="0" applyNumberFormat="1" applyFont="1" applyFill="1" applyBorder="1" applyAlignment="1">
      <alignment horizontal="right" vertical="center"/>
    </xf>
    <xf numFmtId="176" fontId="176" fillId="0" borderId="3" xfId="0" applyNumberFormat="1" applyFont="1" applyFill="1" applyBorder="1" applyAlignment="1">
      <alignment horizontal="right" vertical="center"/>
    </xf>
    <xf numFmtId="176" fontId="176" fillId="0" borderId="7" xfId="0" applyNumberFormat="1" applyFont="1" applyFill="1" applyBorder="1" applyAlignment="1">
      <alignment horizontal="right" vertical="center"/>
    </xf>
    <xf numFmtId="190" fontId="176" fillId="0" borderId="3" xfId="0" applyNumberFormat="1" applyFont="1" applyFill="1" applyBorder="1" applyAlignment="1">
      <alignment horizontal="right" vertical="center"/>
    </xf>
    <xf numFmtId="190" fontId="176" fillId="0" borderId="3" xfId="0" applyNumberFormat="1" applyFont="1" applyFill="1" applyBorder="1" applyAlignment="1">
      <alignment horizontal="right" vertical="center"/>
    </xf>
    <xf numFmtId="190" fontId="176" fillId="0" borderId="7" xfId="0" applyNumberFormat="1" applyFont="1" applyFill="1" applyBorder="1" applyAlignment="1">
      <alignment horizontal="right" vertical="center"/>
    </xf>
    <xf numFmtId="190" fontId="176" fillId="0" borderId="12" xfId="0" applyNumberFormat="1" applyFont="1" applyFill="1" applyBorder="1" applyAlignment="1">
      <alignment horizontal="right" vertical="center"/>
    </xf>
    <xf numFmtId="176" fontId="176" fillId="0" borderId="7" xfId="0" applyNumberFormat="1" applyFont="1" applyFill="1" applyBorder="1" applyAlignment="1">
      <alignment horizontal="right" vertical="center"/>
    </xf>
    <xf numFmtId="176" fontId="176" fillId="0" borderId="3" xfId="0" applyNumberFormat="1" applyFont="1" applyFill="1" applyBorder="1" applyAlignment="1">
      <alignment horizontal="right" vertical="center"/>
    </xf>
    <xf numFmtId="176" fontId="176" fillId="0" borderId="27" xfId="0" applyNumberFormat="1" applyFont="1" applyFill="1" applyBorder="1" applyAlignment="1">
      <alignment horizontal="right" vertical="center"/>
    </xf>
    <xf numFmtId="176" fontId="176" fillId="0" borderId="21" xfId="0" applyNumberFormat="1" applyFont="1" applyFill="1" applyBorder="1" applyAlignment="1">
      <alignment horizontal="right" vertical="center"/>
    </xf>
    <xf numFmtId="176" fontId="176" fillId="0" borderId="0" xfId="0" applyNumberFormat="1" applyFont="1" applyFill="1" applyBorder="1" applyAlignment="1">
      <alignment horizontal="right" vertical="center"/>
    </xf>
    <xf numFmtId="176" fontId="176" fillId="0" borderId="7" xfId="0" applyNumberFormat="1" applyFont="1" applyFill="1" applyBorder="1" applyAlignment="1">
      <alignment horizontal="right" vertical="center"/>
    </xf>
    <xf numFmtId="176" fontId="176" fillId="0" borderId="12" xfId="0" applyNumberFormat="1" applyFont="1" applyFill="1" applyBorder="1" applyAlignment="1">
      <alignment vertical="center"/>
    </xf>
    <xf numFmtId="176" fontId="176" fillId="0" borderId="7" xfId="0" applyNumberFormat="1" applyFont="1" applyFill="1" applyBorder="1" applyAlignment="1">
      <alignment vertical="center"/>
    </xf>
    <xf numFmtId="176" fontId="176" fillId="0" borderId="0" xfId="0" applyNumberFormat="1" applyFont="1" applyFill="1" applyBorder="1" applyAlignment="1">
      <alignment vertical="center"/>
    </xf>
    <xf numFmtId="176" fontId="176" fillId="0" borderId="3" xfId="0" applyNumberFormat="1" applyFont="1" applyFill="1" applyBorder="1" applyAlignment="1">
      <alignment vertical="center"/>
    </xf>
    <xf numFmtId="176" fontId="176" fillId="0" borderId="3" xfId="0" applyNumberFormat="1" applyFont="1" applyFill="1" applyBorder="1" applyAlignment="1">
      <alignment vertical="center"/>
    </xf>
    <xf numFmtId="176" fontId="176" fillId="0" borderId="7" xfId="0" applyNumberFormat="1" applyFont="1" applyFill="1" applyBorder="1" applyAlignment="1">
      <alignment vertical="center"/>
    </xf>
    <xf numFmtId="176" fontId="176" fillId="0" borderId="0" xfId="0" applyNumberFormat="1" applyFont="1" applyFill="1" applyBorder="1" applyAlignment="1">
      <alignment vertical="center"/>
    </xf>
    <xf numFmtId="190" fontId="176" fillId="0" borderId="12" xfId="0" applyNumberFormat="1" applyFont="1" applyFill="1" applyBorder="1" applyAlignment="1">
      <alignment horizontal="right" vertical="center"/>
    </xf>
    <xf numFmtId="176" fontId="176" fillId="0" borderId="11" xfId="0" applyNumberFormat="1" applyFont="1" applyFill="1" applyBorder="1" applyAlignment="1">
      <alignment horizontal="right" vertical="center"/>
    </xf>
    <xf numFmtId="176" fontId="176" fillId="0" borderId="3" xfId="0" applyNumberFormat="1" applyFont="1" applyFill="1" applyBorder="1" applyAlignment="1">
      <alignment horizontal="right" vertical="center"/>
    </xf>
    <xf numFmtId="190" fontId="176" fillId="6" borderId="12" xfId="0" applyNumberFormat="1" applyFont="1" applyFill="1" applyBorder="1" applyAlignment="1">
      <alignment horizontal="right" vertical="center"/>
    </xf>
    <xf numFmtId="190" fontId="176" fillId="6" borderId="7" xfId="0" applyNumberFormat="1" applyFont="1" applyFill="1" applyBorder="1" applyAlignment="1">
      <alignment horizontal="right" vertical="center"/>
    </xf>
    <xf numFmtId="190" fontId="176" fillId="6" borderId="0" xfId="0" applyNumberFormat="1" applyFont="1" applyFill="1" applyBorder="1" applyAlignment="1">
      <alignment horizontal="right" vertical="center"/>
    </xf>
    <xf numFmtId="190" fontId="176" fillId="6" borderId="3" xfId="0" applyNumberFormat="1" applyFont="1" applyFill="1" applyBorder="1" applyAlignment="1">
      <alignment horizontal="right" vertical="center"/>
    </xf>
    <xf numFmtId="176" fontId="176" fillId="6" borderId="7" xfId="0" applyNumberFormat="1" applyFont="1" applyFill="1" applyBorder="1" applyAlignment="1">
      <alignment horizontal="right" vertical="center"/>
    </xf>
    <xf numFmtId="176" fontId="176" fillId="6" borderId="3" xfId="0" applyNumberFormat="1" applyFont="1" applyFill="1" applyBorder="1" applyAlignment="1">
      <alignment horizontal="right" vertical="center"/>
    </xf>
    <xf numFmtId="190" fontId="176" fillId="0" borderId="12" xfId="0" applyNumberFormat="1" applyFont="1" applyFill="1" applyBorder="1" applyAlignment="1">
      <alignment horizontal="right" vertical="center"/>
    </xf>
    <xf numFmtId="190" fontId="176" fillId="0" borderId="7" xfId="0" applyNumberFormat="1" applyFont="1" applyFill="1" applyBorder="1" applyAlignment="1">
      <alignment horizontal="right" vertical="center"/>
    </xf>
    <xf numFmtId="191" fontId="176" fillId="0" borderId="12" xfId="0" applyNumberFormat="1" applyFont="1" applyFill="1" applyBorder="1" applyAlignment="1">
      <alignment horizontal="right" vertical="center"/>
    </xf>
    <xf numFmtId="191" fontId="176" fillId="0" borderId="7" xfId="0" applyNumberFormat="1" applyFont="1" applyFill="1" applyBorder="1" applyAlignment="1">
      <alignment horizontal="right" vertical="center"/>
    </xf>
    <xf numFmtId="193" fontId="176" fillId="0" borderId="0" xfId="0" applyNumberFormat="1" applyFont="1" applyFill="1" applyBorder="1" applyAlignment="1">
      <alignment horizontal="right" vertical="center"/>
    </xf>
    <xf numFmtId="191" fontId="176" fillId="0" borderId="3" xfId="0" applyNumberFormat="1" applyFont="1" applyFill="1" applyBorder="1" applyAlignment="1">
      <alignment horizontal="right" vertical="center"/>
    </xf>
    <xf numFmtId="191" fontId="176" fillId="0" borderId="0" xfId="0" applyNumberFormat="1" applyFont="1" applyFill="1" applyBorder="1" applyAlignment="1">
      <alignment horizontal="right" vertical="center"/>
    </xf>
    <xf numFmtId="0" fontId="176" fillId="0" borderId="0" xfId="0" applyFont="1" applyFill="1" applyBorder="1" applyAlignment="1">
      <alignment horizontal="right" vertical="center"/>
    </xf>
    <xf numFmtId="176" fontId="176" fillId="0" borderId="0" xfId="0" applyNumberFormat="1" applyFont="1" applyFill="1" applyBorder="1" applyAlignment="1">
      <alignment horizontal="right" vertical="center"/>
    </xf>
    <xf numFmtId="176" fontId="176" fillId="0" borderId="3" xfId="0" applyNumberFormat="1" applyFont="1" applyFill="1" applyBorder="1" applyAlignment="1">
      <alignment horizontal="right" vertical="center"/>
    </xf>
    <xf numFmtId="190" fontId="176" fillId="0" borderId="12" xfId="0" applyNumberFormat="1" applyFont="1" applyFill="1" applyBorder="1" applyAlignment="1">
      <alignment horizontal="right" vertical="center"/>
    </xf>
    <xf numFmtId="176" fontId="176" fillId="0" borderId="12" xfId="0" applyNumberFormat="1" applyFont="1" applyFill="1" applyBorder="1" applyAlignment="1">
      <alignment horizontal="right" vertical="center"/>
    </xf>
    <xf numFmtId="176" fontId="176" fillId="0" borderId="0" xfId="0" applyNumberFormat="1" applyFont="1" applyFill="1" applyBorder="1" applyAlignment="1">
      <alignment horizontal="right" vertical="center"/>
    </xf>
    <xf numFmtId="190" fontId="176" fillId="0" borderId="3" xfId="0" applyNumberFormat="1" applyFont="1" applyFill="1" applyBorder="1" applyAlignment="1">
      <alignment horizontal="right" vertical="center"/>
    </xf>
    <xf numFmtId="193" fontId="176" fillId="0" borderId="7" xfId="0" applyNumberFormat="1" applyFont="1" applyFill="1" applyBorder="1" applyAlignment="1">
      <alignment horizontal="right" vertical="center"/>
    </xf>
    <xf numFmtId="176" fontId="176" fillId="0" borderId="7" xfId="0" applyNumberFormat="1" applyFont="1" applyFill="1" applyBorder="1" applyAlignment="1">
      <alignment horizontal="right" vertical="center"/>
    </xf>
    <xf numFmtId="176" fontId="176" fillId="0" borderId="0" xfId="0" applyNumberFormat="1" applyFont="1" applyFill="1" applyBorder="1" applyAlignment="1">
      <alignment horizontal="right" vertical="center"/>
    </xf>
    <xf numFmtId="176" fontId="176" fillId="0" borderId="3" xfId="0" applyNumberFormat="1" applyFont="1" applyFill="1" applyBorder="1" applyAlignment="1">
      <alignment horizontal="right" vertical="center"/>
    </xf>
    <xf numFmtId="176" fontId="176" fillId="0" borderId="27" xfId="0" quotePrefix="1" applyNumberFormat="1" applyFont="1" applyFill="1" applyBorder="1" applyAlignment="1">
      <alignment horizontal="right" vertical="center"/>
    </xf>
    <xf numFmtId="176" fontId="176" fillId="0" borderId="26" xfId="0" quotePrefix="1" applyNumberFormat="1" applyFont="1" applyFill="1" applyBorder="1" applyAlignment="1">
      <alignment horizontal="right" vertical="center"/>
    </xf>
    <xf numFmtId="176" fontId="176" fillId="0" borderId="21" xfId="0" quotePrefix="1" applyNumberFormat="1" applyFont="1" applyFill="1" applyBorder="1" applyAlignment="1">
      <alignment horizontal="right" vertical="center"/>
    </xf>
    <xf numFmtId="176" fontId="176" fillId="0" borderId="27" xfId="0" quotePrefix="1" applyNumberFormat="1" applyFont="1" applyFill="1" applyBorder="1" applyAlignment="1">
      <alignment horizontal="right" vertical="center"/>
    </xf>
    <xf numFmtId="176" fontId="176" fillId="0" borderId="9" xfId="0" applyNumberFormat="1" applyFont="1" applyFill="1" applyBorder="1" applyAlignment="1">
      <alignment vertical="center"/>
    </xf>
    <xf numFmtId="0" fontId="176" fillId="0" borderId="0" xfId="0" applyFont="1" applyFill="1" applyBorder="1" applyAlignment="1">
      <alignment vertical="center"/>
    </xf>
    <xf numFmtId="176" fontId="176" fillId="0" borderId="6" xfId="0" applyNumberFormat="1" applyFont="1" applyFill="1" applyBorder="1" applyAlignment="1">
      <alignment vertical="center"/>
    </xf>
    <xf numFmtId="176" fontId="176" fillId="0" borderId="6" xfId="0" applyNumberFormat="1" applyFont="1" applyFill="1" applyBorder="1" applyAlignment="1">
      <alignment horizontal="right" vertical="center"/>
    </xf>
    <xf numFmtId="2" fontId="176" fillId="0" borderId="7" xfId="0" applyNumberFormat="1" applyFont="1" applyFill="1" applyBorder="1" applyAlignment="1">
      <alignment vertical="center" wrapText="1"/>
    </xf>
    <xf numFmtId="2" fontId="176" fillId="0" borderId="3" xfId="0" applyNumberFormat="1" applyFont="1" applyFill="1" applyBorder="1" applyAlignment="1">
      <alignment vertical="center" wrapText="1"/>
    </xf>
    <xf numFmtId="10" fontId="176" fillId="0" borderId="7" xfId="0" applyNumberFormat="1" applyFont="1" applyFill="1" applyBorder="1" applyAlignment="1">
      <alignment vertical="center"/>
    </xf>
    <xf numFmtId="10" fontId="176" fillId="0" borderId="0" xfId="0" applyNumberFormat="1" applyFont="1" applyFill="1" applyBorder="1" applyAlignment="1">
      <alignment vertical="center"/>
    </xf>
    <xf numFmtId="10" fontId="176" fillId="0" borderId="3" xfId="0" applyNumberFormat="1" applyFont="1" applyFill="1" applyBorder="1" applyAlignment="1">
      <alignment horizontal="right" vertical="center"/>
    </xf>
    <xf numFmtId="41" fontId="176" fillId="0" borderId="7" xfId="0" applyNumberFormat="1" applyFont="1" applyFill="1" applyBorder="1" applyAlignment="1">
      <alignment horizontal="right" vertical="center"/>
    </xf>
    <xf numFmtId="41" fontId="176" fillId="0" borderId="0" xfId="0" applyNumberFormat="1" applyFont="1" applyFill="1" applyBorder="1" applyAlignment="1">
      <alignment horizontal="right" vertical="center"/>
    </xf>
    <xf numFmtId="41" fontId="176" fillId="0" borderId="3" xfId="0" applyNumberFormat="1" applyFont="1" applyFill="1" applyBorder="1" applyAlignment="1">
      <alignment horizontal="right" vertical="center"/>
    </xf>
    <xf numFmtId="176" fontId="176" fillId="0" borderId="7" xfId="0" applyNumberFormat="1" applyFont="1" applyFill="1" applyBorder="1" applyAlignment="1">
      <alignment horizontal="right" vertical="center"/>
    </xf>
    <xf numFmtId="195" fontId="176" fillId="0" borderId="7" xfId="0" applyNumberFormat="1" applyFont="1" applyFill="1" applyBorder="1" applyAlignment="1">
      <alignment horizontal="right" vertical="center"/>
    </xf>
    <xf numFmtId="195" fontId="176" fillId="0" borderId="3" xfId="0" applyNumberFormat="1" applyFont="1" applyFill="1" applyBorder="1" applyAlignment="1">
      <alignment horizontal="right" vertical="center"/>
    </xf>
    <xf numFmtId="0" fontId="110" fillId="0" borderId="0" xfId="0" applyFont="1" applyFill="1" applyBorder="1" applyAlignment="1">
      <alignment vertical="center"/>
    </xf>
    <xf numFmtId="194" fontId="24" fillId="0" borderId="0" xfId="0" applyNumberFormat="1" applyFont="1" applyFill="1" applyBorder="1" applyAlignment="1">
      <alignment vertical="center"/>
    </xf>
    <xf numFmtId="194" fontId="41" fillId="0" borderId="0" xfId="0" quotePrefix="1" applyNumberFormat="1" applyFont="1" applyFill="1" applyBorder="1" applyAlignment="1">
      <alignment horizontal="right" vertical="center"/>
    </xf>
    <xf numFmtId="176" fontId="24" fillId="0" borderId="40" xfId="0" applyNumberFormat="1" applyFont="1" applyFill="1" applyBorder="1" applyAlignment="1">
      <alignment horizontal="right" vertical="center"/>
    </xf>
    <xf numFmtId="190" fontId="24" fillId="6" borderId="7" xfId="0" applyNumberFormat="1" applyFont="1" applyFill="1" applyBorder="1" applyAlignment="1">
      <alignment horizontal="right" vertical="center"/>
    </xf>
    <xf numFmtId="190" fontId="24" fillId="6" borderId="3" xfId="0" applyNumberFormat="1" applyFont="1" applyFill="1" applyBorder="1" applyAlignment="1">
      <alignment horizontal="right" vertical="center"/>
    </xf>
    <xf numFmtId="176" fontId="24" fillId="6" borderId="12" xfId="0" applyNumberFormat="1" applyFont="1" applyFill="1" applyBorder="1" applyAlignment="1">
      <alignment horizontal="right" vertical="center"/>
    </xf>
    <xf numFmtId="176" fontId="24" fillId="6" borderId="7" xfId="0" applyNumberFormat="1" applyFont="1" applyFill="1" applyBorder="1" applyAlignment="1">
      <alignment horizontal="right" vertical="center"/>
    </xf>
    <xf numFmtId="190" fontId="24" fillId="6" borderId="0" xfId="0" applyNumberFormat="1" applyFont="1" applyFill="1" applyBorder="1" applyAlignment="1">
      <alignment horizontal="right" vertical="center"/>
    </xf>
    <xf numFmtId="176" fontId="24" fillId="6" borderId="0" xfId="0" applyNumberFormat="1" applyFont="1" applyFill="1" applyBorder="1" applyAlignment="1">
      <alignment horizontal="right" vertical="center"/>
    </xf>
    <xf numFmtId="176" fontId="24" fillId="6" borderId="3" xfId="0" applyNumberFormat="1" applyFont="1" applyFill="1" applyBorder="1" applyAlignment="1">
      <alignment horizontal="right" vertical="center"/>
    </xf>
    <xf numFmtId="176" fontId="24" fillId="6" borderId="7" xfId="0" applyNumberFormat="1" applyFont="1" applyFill="1" applyBorder="1" applyAlignment="1">
      <alignment vertical="center"/>
    </xf>
    <xf numFmtId="10" fontId="24" fillId="6" borderId="7" xfId="0" applyNumberFormat="1" applyFont="1" applyFill="1" applyBorder="1" applyAlignment="1">
      <alignment vertical="center"/>
    </xf>
    <xf numFmtId="10" fontId="24" fillId="6" borderId="0" xfId="0" applyNumberFormat="1" applyFont="1" applyFill="1" applyBorder="1" applyAlignment="1">
      <alignment vertical="center"/>
    </xf>
    <xf numFmtId="176" fontId="24" fillId="6" borderId="9" xfId="0" applyNumberFormat="1" applyFont="1" applyFill="1" applyBorder="1" applyAlignment="1">
      <alignment horizontal="right" vertical="center"/>
    </xf>
    <xf numFmtId="0" fontId="24" fillId="6" borderId="0" xfId="0" applyFont="1" applyFill="1" applyBorder="1" applyAlignment="1">
      <alignment horizontal="right" vertical="center"/>
    </xf>
    <xf numFmtId="176" fontId="24" fillId="6" borderId="6" xfId="0" applyNumberFormat="1" applyFont="1" applyFill="1" applyBorder="1" applyAlignment="1">
      <alignment horizontal="right" vertical="center"/>
    </xf>
    <xf numFmtId="190" fontId="24" fillId="6" borderId="12" xfId="0" applyNumberFormat="1" applyFont="1" applyFill="1" applyBorder="1" applyAlignment="1">
      <alignment horizontal="right" vertical="center"/>
    </xf>
    <xf numFmtId="190" fontId="24" fillId="6" borderId="3" xfId="0" applyNumberFormat="1" applyFont="1" applyFill="1" applyBorder="1" applyAlignment="1">
      <alignment horizontal="right" vertical="center"/>
    </xf>
    <xf numFmtId="190" fontId="24" fillId="6" borderId="12" xfId="0" applyNumberFormat="1" applyFont="1" applyFill="1" applyBorder="1" applyAlignment="1">
      <alignment horizontal="right" vertical="center"/>
    </xf>
    <xf numFmtId="176" fontId="24" fillId="6" borderId="3" xfId="0" applyNumberFormat="1" applyFont="1" applyFill="1" applyBorder="1" applyAlignment="1">
      <alignment horizontal="right" vertical="center"/>
    </xf>
    <xf numFmtId="0" fontId="24" fillId="6" borderId="0" xfId="0" applyFont="1" applyFill="1" applyAlignment="1">
      <alignment horizontal="right" vertical="center"/>
    </xf>
    <xf numFmtId="176" fontId="24" fillId="0" borderId="12" xfId="0" quotePrefix="1" applyNumberFormat="1" applyFont="1" applyFill="1" applyBorder="1" applyAlignment="1">
      <alignment horizontal="right" vertical="center"/>
    </xf>
    <xf numFmtId="176" fontId="24" fillId="0" borderId="7" xfId="0" quotePrefix="1" applyNumberFormat="1" applyFont="1" applyFill="1" applyBorder="1" applyAlignment="1">
      <alignment horizontal="right" vertical="center"/>
    </xf>
    <xf numFmtId="176" fontId="24" fillId="0" borderId="7" xfId="0" quotePrefix="1" applyNumberFormat="1" applyFont="1" applyFill="1" applyBorder="1" applyAlignment="1">
      <alignment horizontal="right" vertical="center"/>
    </xf>
    <xf numFmtId="176" fontId="24" fillId="0" borderId="7" xfId="0" applyNumberFormat="1" applyFont="1" applyFill="1" applyBorder="1" applyAlignment="1">
      <alignment horizontal="right" vertical="center" indent="1"/>
    </xf>
    <xf numFmtId="41" fontId="24" fillId="0" borderId="0" xfId="0" applyNumberFormat="1" applyFont="1" applyFill="1" applyBorder="1" applyAlignment="1">
      <alignment horizontal="right" vertical="center"/>
    </xf>
    <xf numFmtId="176" fontId="176" fillId="0" borderId="3" xfId="0" applyNumberFormat="1" applyFont="1" applyFill="1" applyBorder="1" applyAlignment="1">
      <alignment horizontal="right" vertical="center"/>
    </xf>
    <xf numFmtId="176" fontId="176" fillId="0" borderId="9" xfId="0" applyNumberFormat="1" applyFont="1" applyFill="1" applyBorder="1" applyAlignment="1">
      <alignment horizontal="right" vertical="center"/>
    </xf>
    <xf numFmtId="176" fontId="176" fillId="0" borderId="6" xfId="0" applyNumberFormat="1" applyFont="1" applyFill="1" applyBorder="1" applyAlignment="1">
      <alignment horizontal="right" vertical="center"/>
    </xf>
    <xf numFmtId="190" fontId="176" fillId="0" borderId="12" xfId="0" applyNumberFormat="1" applyFont="1" applyFill="1" applyBorder="1" applyAlignment="1">
      <alignment horizontal="right" vertical="center"/>
    </xf>
    <xf numFmtId="190" fontId="176" fillId="0" borderId="0" xfId="0" applyNumberFormat="1" applyFont="1" applyFill="1" applyBorder="1" applyAlignment="1">
      <alignment horizontal="right" vertical="center"/>
    </xf>
    <xf numFmtId="10" fontId="176" fillId="0" borderId="7" xfId="0" applyNumberFormat="1" applyFont="1" applyFill="1" applyBorder="1" applyAlignment="1">
      <alignment vertical="center"/>
    </xf>
    <xf numFmtId="10" fontId="176" fillId="0" borderId="0" xfId="0" applyNumberFormat="1" applyFont="1" applyFill="1" applyBorder="1" applyAlignment="1">
      <alignment vertical="center"/>
    </xf>
    <xf numFmtId="10" fontId="176" fillId="0" borderId="3" xfId="0" applyNumberFormat="1" applyFont="1" applyFill="1" applyBorder="1" applyAlignment="1">
      <alignment vertical="center"/>
    </xf>
    <xf numFmtId="176" fontId="176" fillId="0" borderId="41" xfId="0" applyNumberFormat="1" applyFont="1" applyFill="1" applyBorder="1" applyAlignment="1">
      <alignment horizontal="right" vertical="center"/>
    </xf>
    <xf numFmtId="176" fontId="176" fillId="0" borderId="41" xfId="0" applyNumberFormat="1" applyFont="1" applyFill="1" applyBorder="1" applyAlignment="1">
      <alignment horizontal="right" vertical="center"/>
    </xf>
    <xf numFmtId="190" fontId="176" fillId="0" borderId="41" xfId="0" applyNumberFormat="1" applyFont="1" applyFill="1" applyBorder="1" applyAlignment="1">
      <alignment horizontal="right" vertical="center"/>
    </xf>
    <xf numFmtId="0" fontId="176" fillId="0" borderId="7" xfId="0" applyFont="1" applyFill="1" applyBorder="1" applyAlignment="1">
      <alignment horizontal="right" vertical="center"/>
    </xf>
    <xf numFmtId="41" fontId="176" fillId="0" borderId="0" xfId="0" applyNumberFormat="1" applyFont="1" applyFill="1" applyBorder="1" applyAlignment="1">
      <alignment horizontal="right" vertical="center"/>
    </xf>
    <xf numFmtId="190" fontId="176" fillId="0" borderId="41" xfId="0" applyNumberFormat="1" applyFont="1" applyFill="1" applyBorder="1" applyAlignment="1">
      <alignment horizontal="right" vertical="center"/>
    </xf>
    <xf numFmtId="176" fontId="176" fillId="0" borderId="3" xfId="0" applyNumberFormat="1" applyFont="1" applyFill="1" applyBorder="1" applyAlignment="1">
      <alignment horizontal="right" vertical="center"/>
    </xf>
    <xf numFmtId="176" fontId="176" fillId="0" borderId="41" xfId="0" quotePrefix="1" applyNumberFormat="1" applyFont="1" applyFill="1" applyBorder="1" applyAlignment="1">
      <alignment horizontal="right" vertical="center"/>
    </xf>
    <xf numFmtId="189" fontId="176" fillId="0" borderId="0" xfId="0" applyNumberFormat="1" applyFont="1" applyFill="1" applyBorder="1" applyAlignment="1">
      <alignment horizontal="right" vertical="center"/>
    </xf>
    <xf numFmtId="194" fontId="176" fillId="0" borderId="8" xfId="0" applyNumberFormat="1" applyFont="1" applyFill="1" applyBorder="1" applyAlignment="1">
      <alignment horizontal="right" vertical="center"/>
    </xf>
    <xf numFmtId="176" fontId="176" fillId="0" borderId="8" xfId="0" applyNumberFormat="1" applyFont="1" applyFill="1" applyBorder="1" applyAlignment="1">
      <alignment horizontal="right" vertical="center"/>
    </xf>
    <xf numFmtId="195" fontId="176" fillId="0" borderId="8" xfId="0" applyNumberFormat="1" applyFont="1" applyFill="1" applyBorder="1" applyAlignment="1">
      <alignment horizontal="right" vertical="center"/>
    </xf>
    <xf numFmtId="177" fontId="42" fillId="0" borderId="21" xfId="0" quotePrefix="1" applyNumberFormat="1" applyFont="1" applyFill="1" applyBorder="1" applyAlignment="1">
      <alignment horizontal="right" vertical="center"/>
    </xf>
    <xf numFmtId="176" fontId="24" fillId="0" borderId="41" xfId="0" applyNumberFormat="1" applyFont="1" applyFill="1" applyBorder="1" applyAlignment="1">
      <alignment horizontal="right" vertical="center"/>
    </xf>
    <xf numFmtId="194" fontId="24" fillId="0" borderId="17" xfId="0" applyNumberFormat="1" applyFont="1" applyFill="1" applyBorder="1" applyAlignment="1">
      <alignment vertical="center"/>
    </xf>
    <xf numFmtId="194" fontId="41" fillId="0" borderId="17" xfId="0" quotePrefix="1" applyNumberFormat="1" applyFont="1" applyFill="1" applyBorder="1" applyAlignment="1">
      <alignment horizontal="right" vertical="center"/>
    </xf>
    <xf numFmtId="182" fontId="24" fillId="0" borderId="17" xfId="0" applyNumberFormat="1" applyFont="1" applyFill="1" applyBorder="1" applyAlignment="1">
      <alignment vertical="center"/>
    </xf>
    <xf numFmtId="177" fontId="42" fillId="6" borderId="17" xfId="0" quotePrefix="1" applyNumberFormat="1" applyFont="1" applyFill="1" applyBorder="1" applyAlignment="1">
      <alignment horizontal="right" vertical="center"/>
    </xf>
    <xf numFmtId="177" fontId="41" fillId="0" borderId="18" xfId="0" quotePrefix="1" applyNumberFormat="1" applyFont="1" applyFill="1" applyBorder="1" applyAlignment="1">
      <alignment horizontal="right" vertical="center"/>
    </xf>
    <xf numFmtId="176" fontId="24" fillId="0" borderId="41" xfId="0" applyNumberFormat="1" applyFont="1" applyFill="1" applyBorder="1" applyAlignment="1">
      <alignment horizontal="right" vertical="center"/>
    </xf>
    <xf numFmtId="190" fontId="24" fillId="0" borderId="41" xfId="0" applyNumberFormat="1" applyFont="1" applyFill="1" applyBorder="1" applyAlignment="1">
      <alignment horizontal="right" vertical="center"/>
    </xf>
    <xf numFmtId="176" fontId="24" fillId="0" borderId="41" xfId="0" applyNumberFormat="1" applyFont="1" applyFill="1" applyBorder="1" applyAlignment="1">
      <alignment horizontal="right" vertical="center"/>
    </xf>
    <xf numFmtId="190" fontId="24" fillId="0" borderId="41" xfId="0" applyNumberFormat="1" applyFont="1" applyFill="1" applyBorder="1" applyAlignment="1">
      <alignment horizontal="right" vertical="center"/>
    </xf>
    <xf numFmtId="176" fontId="24" fillId="0" borderId="19" xfId="0" applyNumberFormat="1" applyFont="1" applyFill="1" applyBorder="1" applyAlignment="1">
      <alignment horizontal="right" vertical="center"/>
    </xf>
    <xf numFmtId="190" fontId="24" fillId="0" borderId="19" xfId="0" applyNumberFormat="1" applyFont="1" applyFill="1" applyBorder="1" applyAlignment="1">
      <alignment horizontal="right" vertical="center"/>
    </xf>
    <xf numFmtId="0" fontId="24" fillId="0" borderId="30" xfId="0" applyFont="1" applyFill="1" applyBorder="1" applyAlignment="1">
      <alignment horizontal="right" vertical="center"/>
    </xf>
    <xf numFmtId="41" fontId="24" fillId="0" borderId="18" xfId="0" applyNumberFormat="1" applyFont="1" applyFill="1" applyBorder="1" applyAlignment="1">
      <alignment horizontal="right" vertical="center"/>
    </xf>
    <xf numFmtId="10" fontId="24" fillId="0" borderId="17" xfId="0" applyNumberFormat="1" applyFont="1" applyFill="1" applyBorder="1" applyAlignment="1">
      <alignment vertical="center"/>
    </xf>
    <xf numFmtId="176" fontId="24" fillId="0" borderId="8" xfId="0" applyNumberFormat="1" applyFont="1" applyFill="1" applyBorder="1" applyAlignment="1">
      <alignment horizontal="right" vertical="center"/>
    </xf>
    <xf numFmtId="190" fontId="24" fillId="0" borderId="41" xfId="0" applyNumberFormat="1" applyFont="1" applyFill="1" applyBorder="1" applyAlignment="1">
      <alignment horizontal="right" vertical="center"/>
    </xf>
    <xf numFmtId="190" fontId="24" fillId="0" borderId="41" xfId="0" applyNumberFormat="1" applyFont="1" applyFill="1" applyBorder="1" applyAlignment="1">
      <alignment horizontal="right" vertical="center"/>
    </xf>
    <xf numFmtId="176" fontId="24" fillId="0" borderId="41" xfId="0" applyNumberFormat="1" applyFont="1" applyFill="1" applyBorder="1" applyAlignment="1">
      <alignment horizontal="right" vertical="center"/>
    </xf>
    <xf numFmtId="176" fontId="24" fillId="0" borderId="27" xfId="0" applyNumberFormat="1" applyFont="1" applyFill="1" applyBorder="1" applyAlignment="1">
      <alignment horizontal="right" vertical="center" indent="1"/>
    </xf>
    <xf numFmtId="176" fontId="24" fillId="0" borderId="41" xfId="0" quotePrefix="1" applyNumberFormat="1" applyFont="1" applyFill="1" applyBorder="1" applyAlignment="1">
      <alignment horizontal="right" vertical="center"/>
    </xf>
    <xf numFmtId="194" fontId="24" fillId="0" borderId="8" xfId="0" applyNumberFormat="1" applyFont="1" applyFill="1" applyBorder="1" applyAlignment="1">
      <alignment horizontal="right" vertical="center"/>
    </xf>
    <xf numFmtId="195" fontId="24" fillId="0" borderId="8" xfId="0" applyNumberFormat="1" applyFont="1" applyFill="1" applyBorder="1" applyAlignment="1">
      <alignment horizontal="right" vertical="center"/>
    </xf>
    <xf numFmtId="176" fontId="95" fillId="0" borderId="0" xfId="0" applyNumberFormat="1" applyFont="1" applyFill="1" applyBorder="1" applyAlignment="1">
      <alignment horizontal="left" vertical="center"/>
    </xf>
    <xf numFmtId="176" fontId="176" fillId="0" borderId="8" xfId="0" applyNumberFormat="1" applyFont="1" applyFill="1" applyBorder="1" applyAlignment="1">
      <alignment vertical="center"/>
    </xf>
    <xf numFmtId="41" fontId="176" fillId="0" borderId="3" xfId="0" applyNumberFormat="1" applyFont="1" applyFill="1" applyBorder="1" applyAlignment="1">
      <alignment horizontal="right" vertical="center"/>
    </xf>
    <xf numFmtId="190" fontId="176" fillId="0" borderId="8" xfId="0" applyNumberFormat="1" applyFont="1" applyFill="1" applyBorder="1" applyAlignment="1">
      <alignment horizontal="right" vertical="center"/>
    </xf>
    <xf numFmtId="176" fontId="176" fillId="0" borderId="8" xfId="0" applyNumberFormat="1" applyFont="1" applyFill="1" applyBorder="1" applyAlignment="1">
      <alignment horizontal="right" vertical="center"/>
    </xf>
    <xf numFmtId="190" fontId="176" fillId="6" borderId="8" xfId="0" applyNumberFormat="1" applyFont="1" applyFill="1" applyBorder="1" applyAlignment="1">
      <alignment horizontal="right" vertical="center"/>
    </xf>
    <xf numFmtId="190" fontId="176" fillId="0" borderId="8" xfId="0" applyNumberFormat="1" applyFont="1" applyFill="1" applyBorder="1" applyAlignment="1">
      <alignment horizontal="right" vertical="center"/>
    </xf>
    <xf numFmtId="176" fontId="176" fillId="0" borderId="8" xfId="0" applyNumberFormat="1" applyFont="1" applyFill="1" applyBorder="1" applyAlignment="1">
      <alignment vertical="center"/>
    </xf>
    <xf numFmtId="191" fontId="176" fillId="0" borderId="8" xfId="0" applyNumberFormat="1" applyFont="1" applyFill="1" applyBorder="1" applyAlignment="1">
      <alignment horizontal="right" vertical="center"/>
    </xf>
    <xf numFmtId="176" fontId="78" fillId="4" borderId="22" xfId="0" quotePrefix="1" applyNumberFormat="1" applyFont="1" applyFill="1" applyBorder="1" applyAlignment="1">
      <alignment horizontal="center" vertical="center"/>
    </xf>
    <xf numFmtId="176" fontId="24" fillId="0" borderId="40" xfId="0" applyNumberFormat="1" applyFont="1" applyFill="1" applyBorder="1" applyAlignment="1">
      <alignment horizontal="right" vertical="center"/>
    </xf>
    <xf numFmtId="190" fontId="24" fillId="0" borderId="40" xfId="0" applyNumberFormat="1" applyFont="1" applyFill="1" applyBorder="1" applyAlignment="1">
      <alignment horizontal="right" vertical="center"/>
    </xf>
    <xf numFmtId="179" fontId="24" fillId="0" borderId="22" xfId="0" applyNumberFormat="1" applyFont="1" applyFill="1" applyBorder="1" applyAlignment="1">
      <alignment vertical="center"/>
    </xf>
    <xf numFmtId="176" fontId="24" fillId="0" borderId="40" xfId="0" applyNumberFormat="1" applyFont="1" applyFill="1" applyBorder="1" applyAlignment="1">
      <alignment horizontal="right" vertical="center"/>
    </xf>
    <xf numFmtId="0" fontId="24" fillId="0" borderId="24" xfId="0" applyFont="1" applyFill="1" applyBorder="1" applyAlignment="1">
      <alignment horizontal="right" vertical="center"/>
    </xf>
    <xf numFmtId="176" fontId="24" fillId="0" borderId="22" xfId="0" applyNumberFormat="1" applyFont="1" applyFill="1" applyBorder="1" applyAlignment="1">
      <alignment horizontal="right" vertical="center"/>
    </xf>
    <xf numFmtId="41" fontId="24" fillId="0" borderId="25" xfId="0" applyNumberFormat="1" applyFont="1" applyFill="1" applyBorder="1" applyAlignment="1">
      <alignment horizontal="right" vertical="center"/>
    </xf>
    <xf numFmtId="190" fontId="24" fillId="0" borderId="40" xfId="0" applyNumberFormat="1" applyFont="1" applyFill="1" applyBorder="1" applyAlignment="1">
      <alignment horizontal="right" vertical="center"/>
    </xf>
    <xf numFmtId="10" fontId="24" fillId="0" borderId="22" xfId="0" applyNumberFormat="1" applyFont="1" applyFill="1" applyBorder="1" applyAlignment="1">
      <alignment vertical="center"/>
    </xf>
    <xf numFmtId="190" fontId="24" fillId="0" borderId="40" xfId="0" applyNumberFormat="1" applyFont="1" applyFill="1" applyBorder="1" applyAlignment="1">
      <alignment horizontal="right" vertical="center"/>
    </xf>
    <xf numFmtId="190" fontId="24" fillId="0" borderId="40" xfId="0" applyNumberFormat="1" applyFont="1" applyFill="1" applyBorder="1" applyAlignment="1">
      <alignment horizontal="right" vertical="center"/>
    </xf>
    <xf numFmtId="176" fontId="24" fillId="0" borderId="40" xfId="0" applyNumberFormat="1" applyFont="1" applyFill="1" applyBorder="1" applyAlignment="1">
      <alignment horizontal="right" vertical="center"/>
    </xf>
    <xf numFmtId="176" fontId="24" fillId="0" borderId="24" xfId="0" applyNumberFormat="1" applyFont="1" applyFill="1" applyBorder="1" applyAlignment="1">
      <alignment horizontal="right" vertical="center" indent="1"/>
    </xf>
    <xf numFmtId="176" fontId="24" fillId="0" borderId="40" xfId="0" quotePrefix="1" applyNumberFormat="1" applyFont="1" applyFill="1" applyBorder="1" applyAlignment="1">
      <alignment horizontal="right" vertical="center"/>
    </xf>
    <xf numFmtId="176" fontId="176" fillId="0" borderId="8" xfId="0" applyNumberFormat="1" applyFont="1" applyFill="1" applyBorder="1" applyAlignment="1">
      <alignment horizontal="right" vertical="center"/>
    </xf>
    <xf numFmtId="0" fontId="176" fillId="0" borderId="8" xfId="0" applyFont="1" applyFill="1" applyBorder="1" applyAlignment="1">
      <alignment vertical="center" wrapText="1"/>
    </xf>
    <xf numFmtId="190" fontId="176" fillId="0" borderId="3" xfId="0" applyNumberFormat="1" applyFont="1" applyFill="1" applyBorder="1" applyAlignment="1" applyProtection="1">
      <alignment horizontal="right" vertical="center"/>
    </xf>
    <xf numFmtId="176" fontId="176" fillId="0" borderId="43" xfId="0" applyNumberFormat="1" applyFont="1" applyFill="1" applyBorder="1" applyAlignment="1">
      <alignment horizontal="right" vertical="center"/>
    </xf>
    <xf numFmtId="176" fontId="176" fillId="0" borderId="4" xfId="0" applyNumberFormat="1" applyFont="1" applyFill="1" applyBorder="1" applyAlignment="1">
      <alignment horizontal="right" vertical="center"/>
    </xf>
    <xf numFmtId="176" fontId="176" fillId="0" borderId="44" xfId="0" applyNumberFormat="1" applyFont="1" applyFill="1" applyBorder="1" applyAlignment="1">
      <alignment horizontal="right" vertical="center"/>
    </xf>
    <xf numFmtId="176" fontId="176" fillId="0" borderId="45" xfId="0" applyNumberFormat="1" applyFont="1" applyFill="1" applyBorder="1" applyAlignment="1">
      <alignment horizontal="right" vertical="center"/>
    </xf>
    <xf numFmtId="176" fontId="176" fillId="0" borderId="42" xfId="0" applyNumberFormat="1" applyFont="1" applyFill="1" applyBorder="1" applyAlignment="1">
      <alignment horizontal="right" vertical="center"/>
    </xf>
    <xf numFmtId="190" fontId="176" fillId="0" borderId="3" xfId="0" applyNumberFormat="1" applyFont="1" applyFill="1" applyBorder="1" applyAlignment="1">
      <alignment horizontal="right" vertical="center"/>
    </xf>
    <xf numFmtId="191" fontId="176" fillId="0" borderId="12" xfId="0" applyNumberFormat="1" applyFont="1" applyFill="1" applyBorder="1" applyAlignment="1">
      <alignment horizontal="right" vertical="center"/>
    </xf>
    <xf numFmtId="41" fontId="37" fillId="0" borderId="3" xfId="30" applyFont="1" applyFill="1" applyBorder="1" applyAlignment="1">
      <alignment vertical="center"/>
    </xf>
    <xf numFmtId="41" fontId="37" fillId="0" borderId="0" xfId="30" applyFont="1" applyFill="1" applyAlignment="1">
      <alignment vertical="center"/>
    </xf>
    <xf numFmtId="41" fontId="37" fillId="0" borderId="8" xfId="30" applyFont="1" applyFill="1" applyBorder="1" applyAlignment="1">
      <alignment vertical="center"/>
    </xf>
    <xf numFmtId="41" fontId="176" fillId="0" borderId="3" xfId="30" applyFont="1" applyFill="1" applyBorder="1" applyAlignment="1">
      <alignment vertical="center"/>
    </xf>
    <xf numFmtId="41" fontId="176" fillId="0" borderId="0" xfId="30" applyFont="1" applyFill="1" applyAlignment="1">
      <alignment vertical="center"/>
    </xf>
    <xf numFmtId="41" fontId="176" fillId="0" borderId="0" xfId="30" applyFont="1" applyFill="1" applyAlignment="1">
      <alignment horizontal="right" vertical="center"/>
    </xf>
    <xf numFmtId="41" fontId="176" fillId="0" borderId="8" xfId="30" applyFont="1" applyFill="1" applyBorder="1" applyAlignment="1">
      <alignment vertical="center"/>
    </xf>
    <xf numFmtId="0" fontId="0" fillId="0" borderId="0" xfId="0" quotePrefix="1"/>
    <xf numFmtId="0" fontId="0" fillId="0" borderId="0" xfId="0"/>
    <xf numFmtId="0" fontId="24" fillId="0" borderId="0" xfId="0" applyNumberFormat="1" applyFont="1" applyFill="1" applyBorder="1" applyAlignment="1">
      <alignment horizontal="left" vertical="center"/>
    </xf>
    <xf numFmtId="186" fontId="24" fillId="0" borderId="0" xfId="0" applyNumberFormat="1" applyFont="1" applyFill="1" applyBorder="1" applyAlignment="1">
      <alignment horizontal="right" vertical="center"/>
    </xf>
    <xf numFmtId="194" fontId="177" fillId="0" borderId="0" xfId="0" applyNumberFormat="1" applyFont="1" applyFill="1" applyAlignment="1">
      <alignment vertical="center"/>
    </xf>
    <xf numFmtId="190" fontId="95" fillId="0" borderId="0" xfId="0" applyNumberFormat="1" applyFont="1" applyFill="1" applyBorder="1" applyAlignment="1" applyProtection="1">
      <alignment horizontal="right" vertical="center"/>
    </xf>
    <xf numFmtId="176" fontId="95" fillId="0" borderId="0" xfId="0" applyNumberFormat="1" applyFont="1" applyFill="1" applyBorder="1" applyAlignment="1">
      <alignment horizontal="center" vertical="center"/>
    </xf>
    <xf numFmtId="190" fontId="95" fillId="0" borderId="0" xfId="0" applyNumberFormat="1" applyFont="1" applyFill="1" applyBorder="1" applyAlignment="1">
      <alignment horizontal="center" vertical="center"/>
    </xf>
    <xf numFmtId="190" fontId="60" fillId="0" borderId="0" xfId="0" applyNumberFormat="1" applyFont="1" applyFill="1" applyAlignment="1">
      <alignment vertical="center"/>
    </xf>
    <xf numFmtId="0" fontId="24" fillId="0" borderId="0" xfId="0" applyFont="1" applyFill="1" applyAlignment="1">
      <alignment horizontal="center" vertical="center"/>
    </xf>
    <xf numFmtId="176" fontId="72" fillId="0" borderId="0" xfId="30" applyNumberFormat="1" applyFont="1" applyFill="1" applyBorder="1" applyAlignment="1" applyProtection="1">
      <alignment horizontal="center" vertical="center"/>
    </xf>
    <xf numFmtId="0" fontId="41" fillId="0" borderId="7" xfId="0" applyFont="1" applyFill="1" applyBorder="1" applyAlignment="1">
      <alignment horizontal="left" vertical="center"/>
    </xf>
    <xf numFmtId="0" fontId="42" fillId="0" borderId="7" xfId="0" applyFont="1" applyFill="1" applyBorder="1" applyAlignment="1">
      <alignment horizontal="left" vertical="center"/>
    </xf>
  </cellXfs>
  <cellStyles count="38">
    <cellStyle name="          _x000d__x000a_386grabber=vga.3gr_x000d__x000a_" xfId="1"/>
    <cellStyle name="          _x000d__x000a_shell=progman.exe_x000d__x000a_m" xfId="2"/>
    <cellStyle name="?핺_CASH FLOW " xfId="3"/>
    <cellStyle name="A¡§¡ⓒ¡E¡þ¡EO [0]_AO¡§uRCN￠R¨uU " xfId="4"/>
    <cellStyle name="A¡§¡ⓒ¡E¡þ¡EO_AO¡§uRCN￠R¨uU " xfId="5"/>
    <cellStyle name="A¨­￠￢￠O [0]_10￠?u2AO " xfId="6"/>
    <cellStyle name="A¨­￠￢￠O_10￠?u2AO " xfId="7"/>
    <cellStyle name="AeE­ [0]_AO¼RCN±U " xfId="8"/>
    <cellStyle name="AeE­_AO¼RCN±U " xfId="9"/>
    <cellStyle name="AeE¡ⓒ [0]_10￠?u2AO " xfId="10"/>
    <cellStyle name="AeE¡ⓒ_10￠?u2AO " xfId="11"/>
    <cellStyle name="AeE￠R¨I [0]_AO¡§uRCN￠R¨uU " xfId="12"/>
    <cellStyle name="AeE￠R¨I_AO¡§uRCN￠R¨uU " xfId="13"/>
    <cellStyle name="AÞ¸¶ [0]_AO¼RCN±U " xfId="14"/>
    <cellStyle name="AÞ¸¶_AO¼RCN±U " xfId="15"/>
    <cellStyle name="C¡IA¨ª_3A¡A ¨¡?¨uoCu 62¡¾ⓒo¨uO " xfId="16"/>
    <cellStyle name="C￠RIA¡§¨￡_AO¡§uRCN￠R¨uU " xfId="17"/>
    <cellStyle name="C￥AØ_AO¼RCN±U " xfId="18"/>
    <cellStyle name="Comma" xfId="19"/>
    <cellStyle name="Currency" xfId="20"/>
    <cellStyle name="Currency [0]" xfId="21"/>
    <cellStyle name="Currency1" xfId="22"/>
    <cellStyle name="Followed Hyperlink" xfId="23"/>
    <cellStyle name="Normal1" xfId="24"/>
    <cellStyle name="Normal2" xfId="25"/>
    <cellStyle name="咬訌裝?report-2 " xfId="26"/>
    <cellStyle name="뒤에 오는 하이퍼링크?? ??? " xfId="27"/>
    <cellStyle name="백분율" xfId="28" builtinId="5"/>
    <cellStyle name="새귑_롤痰삠悧 " xfId="29"/>
    <cellStyle name="쉼표" xfId="35" builtinId="3" hidden="1"/>
    <cellStyle name="쉼표 [0]" xfId="30" builtinId="6"/>
    <cellStyle name="열어 본 하이퍼링크" xfId="34" builtinId="9" hidden="1"/>
    <cellStyle name="콤마 [0]_  종  합  " xfId="31"/>
    <cellStyle name="콤마_  종  합  " xfId="32"/>
    <cellStyle name="통화" xfId="36" builtinId="4" hidden="1"/>
    <cellStyle name="통화 [0]" xfId="37" builtinId="7" hidden="1"/>
    <cellStyle name="표준" xfId="0" builtinId="0"/>
    <cellStyle name="하이퍼링크" xfId="33" builtinId="8"/>
  </cellStyles>
  <dxfs count="240">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99CCFF"/>
      <color rgb="FFFFCCFF"/>
      <color rgb="FFE46C0A"/>
      <color rgb="FF33CCCC"/>
      <color rgb="FF1F497D"/>
      <color rgb="FFFF00FF"/>
      <color rgb="FFF5862B"/>
      <color rgb="FFF7994B"/>
      <color rgb="FF919294"/>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hyperlink" Target="#'&#51088;&#49328;&#44148;&#51204;&#49457;(&#44536;&#47353;)'!A1"/><Relationship Id="rId13" Type="http://schemas.openxmlformats.org/officeDocument/2006/relationships/hyperlink" Target="#'&#51088;&#49328;&#44148;&#51204;&#49457; &#54788;&#54889;(&#48512;&#49328;&#51008;&#54665;)'!A1"/><Relationship Id="rId18" Type="http://schemas.openxmlformats.org/officeDocument/2006/relationships/hyperlink" Target="#&#47785;&#52264;!A1"/><Relationship Id="rId3" Type="http://schemas.openxmlformats.org/officeDocument/2006/relationships/hyperlink" Target="#'&#51116;&#47924;&#49345;&#53468;&#54364;(&#44536;&#47353; &#48143; &#51008;&#54665;)'!A1"/><Relationship Id="rId7" Type="http://schemas.openxmlformats.org/officeDocument/2006/relationships/hyperlink" Target="#'&#50868;&#50857; &#48143; &#51312;&#45804;&#54788;&#54889;(&#44221;&#45224;&#51008;&#54665;)'!A1"/><Relationship Id="rId12" Type="http://schemas.openxmlformats.org/officeDocument/2006/relationships/hyperlink" Target="#'&#54252;&#53944;&#54260;&#47532;&#50724; &#54788;&#54889;(BNK&#52880;&#54588;&#53448;)'!A1"/><Relationship Id="rId17" Type="http://schemas.openxmlformats.org/officeDocument/2006/relationships/hyperlink" Target="#'&#51088;&#49328;&#44148;&#51204;&#49457; &#54788;&#54889;(&#44221;&#45224;&#51008;&#54665;)'!A1"/><Relationship Id="rId2" Type="http://schemas.openxmlformats.org/officeDocument/2006/relationships/hyperlink" Target="#'&#49552;&#51061;&#54788;&#54889;(&#44536;&#47353; &#48143; &#51008;&#54665;)'!Print_Area"/><Relationship Id="rId16" Type="http://schemas.openxmlformats.org/officeDocument/2006/relationships/hyperlink" Target="#'&#49688;&#49688;&#47308;&#51060;&#51061; &#54788;&#54889;(&#51008;&#54665;)'!Print_Area"/><Relationship Id="rId1" Type="http://schemas.openxmlformats.org/officeDocument/2006/relationships/hyperlink" Target="#'&#44536;&#47353; &#44221;&#50689;&#49892;&#51201; &#50836;&#50557;'!Print_Area"/><Relationship Id="rId6" Type="http://schemas.openxmlformats.org/officeDocument/2006/relationships/hyperlink" Target="#'&#50868;&#50857; &#48143; &#51312;&#45804;&#54788;&#54889;(&#48512;&#49328;&#51008;&#54665;)'!A1"/><Relationship Id="rId11" Type="http://schemas.openxmlformats.org/officeDocument/2006/relationships/hyperlink" Target="#'&#52649;&#45817;&#44552; &#54788;&#54889;(&#44536;&#47353; &#48143; &#51008;&#54665;)'!Print_Area"/><Relationship Id="rId5" Type="http://schemas.openxmlformats.org/officeDocument/2006/relationships/hyperlink" Target="#'&#54032;&#47588;&#44288;&#47532;&#48708; &#54788;&#54889;(&#44536;&#47353; &#48143; &#51008;&#54665;)'!A1"/><Relationship Id="rId15" Type="http://schemas.openxmlformats.org/officeDocument/2006/relationships/hyperlink" Target="#'&#51088;&#48376;&#51201;&#51221;&#49457;(&#44536;&#47353; &#48143; &#51008;&#54665;)'!A1"/><Relationship Id="rId10" Type="http://schemas.openxmlformats.org/officeDocument/2006/relationships/hyperlink" Target="#'&#49552;&#51061;&#54788;&#54889;(&#48708;&#51008;&#54665;&#48512;&#47928;)'!A1"/><Relationship Id="rId19" Type="http://schemas.openxmlformats.org/officeDocument/2006/relationships/image" Target="../media/image1.png"/><Relationship Id="rId4" Type="http://schemas.openxmlformats.org/officeDocument/2006/relationships/hyperlink" Target="#'NIM &amp; NIS &#54788;&#54889;(&#44536;&#47353; &#48143; &#51008;&#54665;)'!A1"/><Relationship Id="rId9" Type="http://schemas.openxmlformats.org/officeDocument/2006/relationships/hyperlink" Target="#'&#50672;&#52404;&#50984;(&#48512;&#49328;&#51008;&#54665;)'!A1"/><Relationship Id="rId14" Type="http://schemas.openxmlformats.org/officeDocument/2006/relationships/hyperlink" Target="#'&#50672;&#52404;&#50984;(&#44221;&#45224;&#51008;&#54665;)'!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2797" y="1279711"/>
          <a:ext cx="3371523" cy="348198"/>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2022.</a:t>
          </a:r>
          <a:r>
            <a:rPr lang="en-US" altLang="ko-KR" sz="1600" b="1" i="0" strike="noStrike" baseline="0">
              <a:solidFill>
                <a:srgbClr val="C00000"/>
              </a:solidFill>
              <a:effectLst/>
              <a:latin typeface="Arial" pitchFamily="34" charset="0"/>
              <a:ea typeface="하나 M"/>
              <a:cs typeface="Arial" pitchFamily="34" charset="0"/>
            </a:rPr>
            <a:t> 2</a:t>
          </a:r>
          <a:r>
            <a:rPr lang="en-US" altLang="ko-KR" sz="1600" b="1" i="0" strike="noStrike">
              <a:solidFill>
                <a:srgbClr val="C00000"/>
              </a:solidFill>
              <a:effectLst/>
              <a:latin typeface="Arial" pitchFamily="34" charset="0"/>
              <a:ea typeface="하나 M"/>
              <a:cs typeface="Arial" pitchFamily="34" charset="0"/>
            </a:rPr>
            <a:t>Q</a:t>
          </a: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rgbClr val="C00000"/>
              </a:solidFill>
              <a:latin typeface="HY견고딕" panose="02030600000101010101" pitchFamily="18" charset="-127"/>
              <a:ea typeface="HY견고딕" panose="02030600000101010101" pitchFamily="18" charset="-127"/>
              <a:cs typeface="Arial" pitchFamily="34" charset="0"/>
            </a:rPr>
            <a:t> </a:t>
          </a:r>
          <a:r>
            <a:rPr lang="ko-KR" altLang="en-US" sz="1600" b="1" i="0" u="none" strike="noStrike">
              <a:solidFill>
                <a:schemeClr val="tx2"/>
              </a:solidFill>
              <a:latin typeface="HY견고딕" panose="02030600000101010101" pitchFamily="18" charset="-127"/>
              <a:ea typeface="HY견고딕" panose="02030600000101010101" pitchFamily="18" charset="-127"/>
              <a:cs typeface="Arial" pitchFamily="34" charset="0"/>
            </a:rPr>
            <a:t>목 차</a:t>
          </a:r>
          <a:endParaRPr lang="en-US" altLang="ko-KR" sz="1600" b="1" i="0" u="none" strike="noStrike">
            <a:solidFill>
              <a:schemeClr val="tx2"/>
            </a:solidFill>
            <a:latin typeface="HY견고딕" panose="02030600000101010101" pitchFamily="18" charset="-127"/>
            <a:ea typeface="HY견고딕" panose="02030600000101010101" pitchFamily="18" charset="-127"/>
            <a:cs typeface="Arial" pitchFamily="34" charset="0"/>
          </a:endParaRP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1"/>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경영실적 요약</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2"/>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손익현황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3"/>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재무상태표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4"/>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a:t>
          </a:r>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현황</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 및 은행</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하나 B" pitchFamily="18" charset="-127"/>
              <a:cs typeface="Arial" pitchFamily="34" charset="0"/>
            </a:rPr>
            <a:t>] </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5"/>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판매관리비 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6"/>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운용 및 조달현황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부산은행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8031" y="3905504"/>
          <a:ext cx="361791" cy="3624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7"/>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운용 및 조달현황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경남은행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8"/>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9"/>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연체율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부산은행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0"/>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손익현황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비은행 부문</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1"/>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충당금 현황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 및 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2"/>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포트폴리오 현황</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[BNK</a:t>
          </a:r>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캐피탈</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3"/>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부산은행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4"/>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연체율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경남은행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5"/>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자본적정성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6"/>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수수료이익 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7"/>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경남은행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10</xdr:col>
      <xdr:colOff>388327</xdr:colOff>
      <xdr:row>2</xdr:row>
      <xdr:rowOff>0</xdr:rowOff>
    </xdr:from>
    <xdr:to>
      <xdr:col>12</xdr:col>
      <xdr:colOff>379460</xdr:colOff>
      <xdr:row>5</xdr:row>
      <xdr:rowOff>74906</xdr:rowOff>
    </xdr:to>
    <xdr:pic>
      <xdr:nvPicPr>
        <xdr:cNvPr id="45" name="그림 44">
          <a:hlinkClick xmlns:r="http://schemas.openxmlformats.org/officeDocument/2006/relationships" r:id="rId18"/>
        </xdr:cNvPr>
        <xdr:cNvPicPr>
          <a:picLocks noChangeAspect="1"/>
        </xdr:cNvPicPr>
      </xdr:nvPicPr>
      <xdr:blipFill>
        <a:blip xmlns:r="http://schemas.openxmlformats.org/officeDocument/2006/relationships" r:embed="rId19"/>
        <a:stretch>
          <a:fillRect/>
        </a:stretch>
      </xdr:blipFill>
      <xdr:spPr>
        <a:xfrm>
          <a:off x="7810500" y="249115"/>
          <a:ext cx="2064652" cy="4485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xdr:colOff>
      <xdr:row>0</xdr:row>
      <xdr:rowOff>58617</xdr:rowOff>
    </xdr:from>
    <xdr:to>
      <xdr:col>1</xdr:col>
      <xdr:colOff>1314450</xdr:colOff>
      <xdr:row>1</xdr:row>
      <xdr:rowOff>237755</xdr:rowOff>
    </xdr:to>
    <xdr:pic>
      <xdr:nvPicPr>
        <xdr:cNvPr id="2" name="그림 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3" y="58617"/>
          <a:ext cx="1438272" cy="3124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0</xdr:row>
      <xdr:rowOff>47625</xdr:rowOff>
    </xdr:from>
    <xdr:to>
      <xdr:col>1</xdr:col>
      <xdr:colOff>1315278</xdr:colOff>
      <xdr:row>2</xdr:row>
      <xdr:rowOff>1894</xdr:rowOff>
    </xdr:to>
    <xdr:pic>
      <xdr:nvPicPr>
        <xdr:cNvPr id="5" name="그림 4">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19050" y="47625"/>
          <a:ext cx="1419225" cy="3083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1</xdr:row>
      <xdr:rowOff>194050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1295400</xdr:colOff>
      <xdr:row>1</xdr:row>
      <xdr:rowOff>213100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2</xdr:row>
      <xdr:rowOff>3550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1295400</xdr:colOff>
      <xdr:row>1</xdr:row>
      <xdr:rowOff>180975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419225" cy="3143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1295400</xdr:colOff>
      <xdr:row>1</xdr:row>
      <xdr:rowOff>213100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19050</xdr:colOff>
      <xdr:row>0</xdr:row>
      <xdr:rowOff>28575</xdr:rowOff>
    </xdr:from>
    <xdr:to>
      <xdr:col>1</xdr:col>
      <xdr:colOff>1314450</xdr:colOff>
      <xdr:row>2</xdr:row>
      <xdr:rowOff>3550</xdr:rowOff>
    </xdr:to>
    <xdr:pic>
      <xdr:nvPicPr>
        <xdr:cNvPr id="11" name="그림 10">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19050" y="28575"/>
          <a:ext cx="1419225" cy="3083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19050</xdr:rowOff>
    </xdr:from>
    <xdr:to>
      <xdr:col>1</xdr:col>
      <xdr:colOff>1295400</xdr:colOff>
      <xdr:row>1</xdr:row>
      <xdr:rowOff>194050</xdr:rowOff>
    </xdr:to>
    <xdr:pic>
      <xdr:nvPicPr>
        <xdr:cNvPr id="12" name="그림 1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1</xdr:row>
      <xdr:rowOff>194050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2</xdr:row>
      <xdr:rowOff>3550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18</xdr:row>
      <xdr:rowOff>0</xdr:rowOff>
    </xdr:from>
    <xdr:to>
      <xdr:col>35</xdr:col>
      <xdr:colOff>142875</xdr:colOff>
      <xdr:row>19</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35</xdr:col>
      <xdr:colOff>142875</xdr:colOff>
      <xdr:row>19</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35</xdr:col>
      <xdr:colOff>142875</xdr:colOff>
      <xdr:row>19</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35</xdr:col>
      <xdr:colOff>142875</xdr:colOff>
      <xdr:row>19</xdr:row>
      <xdr:rowOff>40297</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35</xdr:col>
      <xdr:colOff>142875</xdr:colOff>
      <xdr:row>19</xdr:row>
      <xdr:rowOff>50555</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35</xdr:col>
      <xdr:colOff>142875</xdr:colOff>
      <xdr:row>19</xdr:row>
      <xdr:rowOff>40297</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35</xdr:col>
      <xdr:colOff>142875</xdr:colOff>
      <xdr:row>19</xdr:row>
      <xdr:rowOff>50555</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35</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31" name="Text Box 16"/>
        <xdr:cNvSpPr txBox="1">
          <a:spLocks noChangeArrowheads="1"/>
        </xdr:cNvSpPr>
      </xdr:nvSpPr>
      <xdr:spPr bwMode="auto">
        <a:xfrm>
          <a:off x="4267200" y="248602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34" name="Text Box 16"/>
        <xdr:cNvSpPr txBox="1">
          <a:spLocks noChangeArrowheads="1"/>
        </xdr:cNvSpPr>
      </xdr:nvSpPr>
      <xdr:spPr bwMode="auto">
        <a:xfrm>
          <a:off x="4533900" y="2562225"/>
          <a:ext cx="142875" cy="193431"/>
        </a:xfrm>
        <a:prstGeom prst="rect">
          <a:avLst/>
        </a:prstGeom>
        <a:noFill/>
        <a:ln w="9525">
          <a:noFill/>
          <a:miter lim="800000"/>
          <a:headEnd/>
          <a:tailEnd/>
        </a:ln>
      </xdr:spPr>
    </xdr:sp>
    <xdr:clientData/>
  </xdr:oneCellAnchor>
  <xdr:oneCellAnchor>
    <xdr:from>
      <xdr:col>37</xdr:col>
      <xdr:colOff>866775</xdr:colOff>
      <xdr:row>17</xdr:row>
      <xdr:rowOff>104775</xdr:rowOff>
    </xdr:from>
    <xdr:ext cx="142875" cy="183173"/>
    <xdr:sp macro="" textlink="">
      <xdr:nvSpPr>
        <xdr:cNvPr id="35" name="Text Box 3"/>
        <xdr:cNvSpPr txBox="1">
          <a:spLocks noChangeArrowheads="1"/>
        </xdr:cNvSpPr>
      </xdr:nvSpPr>
      <xdr:spPr bwMode="auto">
        <a:xfrm>
          <a:off x="7772400" y="2581275"/>
          <a:ext cx="142875" cy="183173"/>
        </a:xfrm>
        <a:prstGeom prst="rect">
          <a:avLst/>
        </a:prstGeom>
        <a:noFill/>
        <a:ln w="9525">
          <a:noFill/>
          <a:miter lim="800000"/>
          <a:headEnd/>
          <a:tailEnd/>
        </a:ln>
      </xdr:spPr>
    </xdr:sp>
    <xdr:clientData/>
  </xdr:oneCellAnchor>
  <xdr:twoCellAnchor editAs="oneCell">
    <xdr:from>
      <xdr:col>0</xdr:col>
      <xdr:colOff>0</xdr:colOff>
      <xdr:row>0</xdr:row>
      <xdr:rowOff>28575</xdr:rowOff>
    </xdr:from>
    <xdr:to>
      <xdr:col>1</xdr:col>
      <xdr:colOff>1295400</xdr:colOff>
      <xdr:row>1</xdr:row>
      <xdr:rowOff>203575</xdr:rowOff>
    </xdr:to>
    <xdr:pic>
      <xdr:nvPicPr>
        <xdr:cNvPr id="37" name="그림 36">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oneCellAnchor>
    <xdr:from>
      <xdr:col>7</xdr:col>
      <xdr:colOff>0</xdr:colOff>
      <xdr:row>10</xdr:row>
      <xdr:rowOff>0</xdr:rowOff>
    </xdr:from>
    <xdr:ext cx="142875" cy="172819"/>
    <xdr:sp macro="" textlink="">
      <xdr:nvSpPr>
        <xdr:cNvPr id="38" name="Text Box 3"/>
        <xdr:cNvSpPr txBox="1">
          <a:spLocks noChangeArrowheads="1"/>
        </xdr:cNvSpPr>
      </xdr:nvSpPr>
      <xdr:spPr bwMode="auto">
        <a:xfrm>
          <a:off x="3925957" y="2468217"/>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39" name="Text Box 16"/>
        <xdr:cNvSpPr txBox="1">
          <a:spLocks noChangeArrowheads="1"/>
        </xdr:cNvSpPr>
      </xdr:nvSpPr>
      <xdr:spPr bwMode="auto">
        <a:xfrm>
          <a:off x="3925957" y="2534892"/>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0" name="Text Box 3"/>
        <xdr:cNvSpPr txBox="1">
          <a:spLocks noChangeArrowheads="1"/>
        </xdr:cNvSpPr>
      </xdr:nvSpPr>
      <xdr:spPr bwMode="auto">
        <a:xfrm>
          <a:off x="3925957" y="2468217"/>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1" name="Text Box 16"/>
        <xdr:cNvSpPr txBox="1">
          <a:spLocks noChangeArrowheads="1"/>
        </xdr:cNvSpPr>
      </xdr:nvSpPr>
      <xdr:spPr bwMode="auto">
        <a:xfrm>
          <a:off x="3925957" y="2534892"/>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2" name="Text Box 3"/>
        <xdr:cNvSpPr txBox="1">
          <a:spLocks noChangeArrowheads="1"/>
        </xdr:cNvSpPr>
      </xdr:nvSpPr>
      <xdr:spPr bwMode="auto">
        <a:xfrm>
          <a:off x="3925957" y="2468217"/>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3" name="Text Box 16"/>
        <xdr:cNvSpPr txBox="1">
          <a:spLocks noChangeArrowheads="1"/>
        </xdr:cNvSpPr>
      </xdr:nvSpPr>
      <xdr:spPr bwMode="auto">
        <a:xfrm>
          <a:off x="3925957" y="2534892"/>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4" name="Text Box 3"/>
        <xdr:cNvSpPr txBox="1">
          <a:spLocks noChangeArrowheads="1"/>
        </xdr:cNvSpPr>
      </xdr:nvSpPr>
      <xdr:spPr bwMode="auto">
        <a:xfrm>
          <a:off x="3925957" y="2468217"/>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5" name="Text Box 16"/>
        <xdr:cNvSpPr txBox="1">
          <a:spLocks noChangeArrowheads="1"/>
        </xdr:cNvSpPr>
      </xdr:nvSpPr>
      <xdr:spPr bwMode="auto">
        <a:xfrm>
          <a:off x="3925957" y="2534892"/>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6" name="Text Box 3"/>
        <xdr:cNvSpPr txBox="1">
          <a:spLocks noChangeArrowheads="1"/>
        </xdr:cNvSpPr>
      </xdr:nvSpPr>
      <xdr:spPr bwMode="auto">
        <a:xfrm>
          <a:off x="3925957" y="5118652"/>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 name="Text Box 16"/>
        <xdr:cNvSpPr txBox="1">
          <a:spLocks noChangeArrowheads="1"/>
        </xdr:cNvSpPr>
      </xdr:nvSpPr>
      <xdr:spPr bwMode="auto">
        <a:xfrm>
          <a:off x="3925957" y="5185327"/>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 name="Text Box 3"/>
        <xdr:cNvSpPr txBox="1">
          <a:spLocks noChangeArrowheads="1"/>
        </xdr:cNvSpPr>
      </xdr:nvSpPr>
      <xdr:spPr bwMode="auto">
        <a:xfrm>
          <a:off x="3925957" y="5118652"/>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9" name="Text Box 16"/>
        <xdr:cNvSpPr txBox="1">
          <a:spLocks noChangeArrowheads="1"/>
        </xdr:cNvSpPr>
      </xdr:nvSpPr>
      <xdr:spPr bwMode="auto">
        <a:xfrm>
          <a:off x="3925957" y="5185327"/>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35</xdr:col>
      <xdr:colOff>142875</xdr:colOff>
      <xdr:row>38</xdr:row>
      <xdr:rowOff>40299</xdr:rowOff>
    </xdr:to>
    <xdr:sp macro="" textlink="">
      <xdr:nvSpPr>
        <xdr:cNvPr id="50"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35</xdr:col>
      <xdr:colOff>142875</xdr:colOff>
      <xdr:row>38</xdr:row>
      <xdr:rowOff>117232</xdr:rowOff>
    </xdr:to>
    <xdr:sp macro="" textlink="">
      <xdr:nvSpPr>
        <xdr:cNvPr id="51"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40299</xdr:rowOff>
    </xdr:to>
    <xdr:sp macro="" textlink="">
      <xdr:nvSpPr>
        <xdr:cNvPr id="5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49823</xdr:rowOff>
    </xdr:to>
    <xdr:sp macro="" textlink="">
      <xdr:nvSpPr>
        <xdr:cNvPr id="53"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60081</xdr:rowOff>
    </xdr:to>
    <xdr:sp macro="" textlink="">
      <xdr:nvSpPr>
        <xdr:cNvPr id="54"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49823</xdr:rowOff>
    </xdr:to>
    <xdr:sp macro="" textlink="">
      <xdr:nvSpPr>
        <xdr:cNvPr id="5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60081</xdr:rowOff>
    </xdr:to>
    <xdr:sp macro="" textlink="">
      <xdr:nvSpPr>
        <xdr:cNvPr id="5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5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6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6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6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6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35</xdr:col>
      <xdr:colOff>142875</xdr:colOff>
      <xdr:row>19</xdr:row>
      <xdr:rowOff>40299</xdr:rowOff>
    </xdr:to>
    <xdr:sp macro="" textlink="">
      <xdr:nvSpPr>
        <xdr:cNvPr id="6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35</xdr:col>
      <xdr:colOff>142875</xdr:colOff>
      <xdr:row>19</xdr:row>
      <xdr:rowOff>117232</xdr:rowOff>
    </xdr:to>
    <xdr:sp macro="" textlink="">
      <xdr:nvSpPr>
        <xdr:cNvPr id="7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35</xdr:col>
      <xdr:colOff>142875</xdr:colOff>
      <xdr:row>19</xdr:row>
      <xdr:rowOff>40299</xdr:rowOff>
    </xdr:to>
    <xdr:sp macro="" textlink="">
      <xdr:nvSpPr>
        <xdr:cNvPr id="7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41764</xdr:rowOff>
    </xdr:to>
    <xdr:sp macro="" textlink="">
      <xdr:nvSpPr>
        <xdr:cNvPr id="7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52021</xdr:rowOff>
    </xdr:to>
    <xdr:sp macro="" textlink="">
      <xdr:nvSpPr>
        <xdr:cNvPr id="73"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41764</xdr:rowOff>
    </xdr:to>
    <xdr:sp macro="" textlink="">
      <xdr:nvSpPr>
        <xdr:cNvPr id="7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52021</xdr:rowOff>
    </xdr:to>
    <xdr:sp macro="" textlink="">
      <xdr:nvSpPr>
        <xdr:cNvPr id="75"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41764</xdr:rowOff>
    </xdr:to>
    <xdr:sp macro="" textlink="">
      <xdr:nvSpPr>
        <xdr:cNvPr id="7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52022</xdr:rowOff>
    </xdr:to>
    <xdr:sp macro="" textlink="">
      <xdr:nvSpPr>
        <xdr:cNvPr id="77"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41764</xdr:rowOff>
    </xdr:to>
    <xdr:sp macro="" textlink="">
      <xdr:nvSpPr>
        <xdr:cNvPr id="7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52022</xdr:rowOff>
    </xdr:to>
    <xdr:sp macro="" textlink="">
      <xdr:nvSpPr>
        <xdr:cNvPr id="79"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41764</xdr:rowOff>
    </xdr:to>
    <xdr:sp macro="" textlink="">
      <xdr:nvSpPr>
        <xdr:cNvPr id="8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52022</xdr:rowOff>
    </xdr:to>
    <xdr:sp macro="" textlink="">
      <xdr:nvSpPr>
        <xdr:cNvPr id="81"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35</xdr:col>
      <xdr:colOff>142875</xdr:colOff>
      <xdr:row>29</xdr:row>
      <xdr:rowOff>41764</xdr:rowOff>
    </xdr:to>
    <xdr:sp macro="" textlink="">
      <xdr:nvSpPr>
        <xdr:cNvPr id="8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35</xdr:col>
      <xdr:colOff>142875</xdr:colOff>
      <xdr:row>19</xdr:row>
      <xdr:rowOff>40297</xdr:rowOff>
    </xdr:to>
    <xdr:sp macro="" textlink="">
      <xdr:nvSpPr>
        <xdr:cNvPr id="8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35</xdr:col>
      <xdr:colOff>142875</xdr:colOff>
      <xdr:row>19</xdr:row>
      <xdr:rowOff>50555</xdr:rowOff>
    </xdr:to>
    <xdr:sp macro="" textlink="">
      <xdr:nvSpPr>
        <xdr:cNvPr id="8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35</xdr:col>
      <xdr:colOff>142875</xdr:colOff>
      <xdr:row>19</xdr:row>
      <xdr:rowOff>40297</xdr:rowOff>
    </xdr:to>
    <xdr:sp macro="" textlink="">
      <xdr:nvSpPr>
        <xdr:cNvPr id="8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35</xdr:col>
      <xdr:colOff>142875</xdr:colOff>
      <xdr:row>19</xdr:row>
      <xdr:rowOff>50555</xdr:rowOff>
    </xdr:to>
    <xdr:sp macro="" textlink="">
      <xdr:nvSpPr>
        <xdr:cNvPr id="8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40299</xdr:rowOff>
    </xdr:to>
    <xdr:sp macro="" textlink="">
      <xdr:nvSpPr>
        <xdr:cNvPr id="8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35</xdr:col>
      <xdr:colOff>142875</xdr:colOff>
      <xdr:row>38</xdr:row>
      <xdr:rowOff>117232</xdr:rowOff>
    </xdr:to>
    <xdr:sp macro="" textlink="">
      <xdr:nvSpPr>
        <xdr:cNvPr id="88"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40299</xdr:rowOff>
    </xdr:to>
    <xdr:sp macro="" textlink="">
      <xdr:nvSpPr>
        <xdr:cNvPr id="89"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49823</xdr:rowOff>
    </xdr:to>
    <xdr:sp macro="" textlink="">
      <xdr:nvSpPr>
        <xdr:cNvPr id="9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60081</xdr:rowOff>
    </xdr:to>
    <xdr:sp macro="" textlink="">
      <xdr:nvSpPr>
        <xdr:cNvPr id="9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49823</xdr:rowOff>
    </xdr:to>
    <xdr:sp macro="" textlink="">
      <xdr:nvSpPr>
        <xdr:cNvPr id="92"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60081</xdr:rowOff>
    </xdr:to>
    <xdr:sp macro="" textlink="">
      <xdr:nvSpPr>
        <xdr:cNvPr id="93"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9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9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98"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99"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00"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01"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02"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03"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04"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05"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06"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1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35</xdr:col>
      <xdr:colOff>142875</xdr:colOff>
      <xdr:row>38</xdr:row>
      <xdr:rowOff>40299</xdr:rowOff>
    </xdr:to>
    <xdr:sp macro="" textlink="">
      <xdr:nvSpPr>
        <xdr:cNvPr id="111"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35</xdr:col>
      <xdr:colOff>142875</xdr:colOff>
      <xdr:row>38</xdr:row>
      <xdr:rowOff>117232</xdr:rowOff>
    </xdr:to>
    <xdr:sp macro="" textlink="">
      <xdr:nvSpPr>
        <xdr:cNvPr id="112"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40299</xdr:rowOff>
    </xdr:to>
    <xdr:sp macro="" textlink="">
      <xdr:nvSpPr>
        <xdr:cNvPr id="11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49823</xdr:rowOff>
    </xdr:to>
    <xdr:sp macro="" textlink="">
      <xdr:nvSpPr>
        <xdr:cNvPr id="114"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60081</xdr:rowOff>
    </xdr:to>
    <xdr:sp macro="" textlink="">
      <xdr:nvSpPr>
        <xdr:cNvPr id="115"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49823</xdr:rowOff>
    </xdr:to>
    <xdr:sp macro="" textlink="">
      <xdr:nvSpPr>
        <xdr:cNvPr id="11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35</xdr:col>
      <xdr:colOff>142875</xdr:colOff>
      <xdr:row>38</xdr:row>
      <xdr:rowOff>60081</xdr:rowOff>
    </xdr:to>
    <xdr:sp macro="" textlink="">
      <xdr:nvSpPr>
        <xdr:cNvPr id="11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1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2</xdr:row>
      <xdr:rowOff>3550</xdr:rowOff>
    </xdr:to>
    <xdr:pic>
      <xdr:nvPicPr>
        <xdr:cNvPr id="3" name="그림 2">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31.191.29\sd\SD\05.&#49892;&#51201;&#48156;&#54364;PT\2021\2021.4Q\01.&#48512;&#49436;&#48324;%20&#52712;&#54633;&#51088;&#47308;\4.%20IR%20Fact%20Book\BNKFG4Q21_Factbook(K)_V1(&#50668;&#49888;&#44592;&#54925;&#48512;)_&#44221;&#45224;&#51008;&#54665;_&#44608;&#44592;&#54788;%20&#52264;&#51109;_&#44148;&#51204;&#49457;(&#52649;&#45817;&#44552;%20&#49688;&#512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1"/>
      <sheetName val="그룹 경영실적 요약"/>
      <sheetName val="손익현황(그룹 및 은행)"/>
      <sheetName val="재무상태표(그룹 및 은행)"/>
      <sheetName val="NIM &amp; NIS 현황(그룹 및 은행)"/>
      <sheetName val="수수료이익 현황(은행)"/>
      <sheetName val="판매관리비 현황(그룹 및 은행)"/>
      <sheetName val="운용 및 조달현황(부산은행)"/>
      <sheetName val="운용 및 조달현황(경남은행)"/>
      <sheetName val="자산건전성(그룹)"/>
      <sheetName val="자산건전성 현황(부산은행)"/>
      <sheetName val="자산건전성 현황(경남은행)"/>
      <sheetName val="연체율(부산은행)"/>
      <sheetName val="연체율(경남은행)"/>
      <sheetName val="충당금 현황(그룹 및 은행)"/>
      <sheetName val="자본적정성(그룹 및 은행)"/>
      <sheetName val="손익현황(비은행부문)"/>
      <sheetName val="포트폴리오 현황(BNK캐피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6">
          <cell r="AC6">
            <v>367056</v>
          </cell>
        </row>
      </sheetData>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99CCFF"/>
    <pageSetUpPr fitToPage="1"/>
  </sheetPr>
  <dimension ref="A1:P48"/>
  <sheetViews>
    <sheetView showGridLines="0" tabSelected="1" showWhiteSpace="0" zoomScaleNormal="100" zoomScaleSheetLayoutView="110" workbookViewId="0"/>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10.15" customHeight="1">
      <c r="A1" s="184"/>
      <c r="B1" s="184"/>
      <c r="C1" s="184"/>
      <c r="D1" s="184"/>
      <c r="E1" s="184"/>
      <c r="F1" s="184"/>
      <c r="G1" s="184"/>
      <c r="H1" s="184"/>
      <c r="I1" s="184"/>
      <c r="J1" s="184"/>
      <c r="K1" s="184"/>
      <c r="L1" s="184"/>
      <c r="M1" s="184"/>
    </row>
    <row r="2" spans="1:13" ht="10.15" customHeight="1">
      <c r="A2" s="184"/>
      <c r="B2" s="184"/>
      <c r="C2" s="184"/>
      <c r="D2" s="184"/>
      <c r="E2" s="184"/>
      <c r="F2" s="184"/>
      <c r="G2" s="184"/>
      <c r="H2" s="184"/>
      <c r="I2" s="184"/>
      <c r="J2" s="184"/>
      <c r="K2" s="184"/>
      <c r="L2" s="184"/>
      <c r="M2" s="184"/>
    </row>
    <row r="3" spans="1:13" ht="10.15" customHeight="1">
      <c r="A3" s="184"/>
      <c r="B3" s="184"/>
      <c r="C3" s="184"/>
      <c r="D3" s="184"/>
      <c r="E3" s="184"/>
      <c r="F3" s="184"/>
      <c r="G3" s="184"/>
      <c r="H3" s="184"/>
      <c r="I3" s="184"/>
      <c r="J3" s="184"/>
      <c r="K3" s="184"/>
      <c r="L3" s="184"/>
      <c r="M3" s="184"/>
    </row>
    <row r="4" spans="1:13" ht="10.15" customHeight="1">
      <c r="A4" s="184"/>
      <c r="B4" s="184"/>
      <c r="C4" s="184"/>
      <c r="D4" s="184"/>
      <c r="E4" s="184"/>
      <c r="F4" s="184"/>
      <c r="G4" s="184"/>
      <c r="H4" s="184"/>
      <c r="I4" s="184"/>
      <c r="J4" s="184"/>
      <c r="K4" s="184"/>
      <c r="L4" s="184"/>
      <c r="M4" s="184"/>
    </row>
    <row r="5" spans="1:13" ht="10.15" customHeight="1">
      <c r="A5" s="184"/>
      <c r="B5" s="184"/>
      <c r="C5" s="184"/>
      <c r="D5" s="184"/>
      <c r="E5" s="184"/>
      <c r="F5" s="184"/>
      <c r="G5" s="184"/>
      <c r="H5" s="184"/>
      <c r="I5" s="184"/>
      <c r="J5" s="184"/>
      <c r="K5" s="184"/>
      <c r="L5" s="184"/>
      <c r="M5" s="184"/>
    </row>
    <row r="6" spans="1:13" ht="10.15" customHeight="1">
      <c r="A6" s="184"/>
      <c r="B6" s="184"/>
      <c r="C6" s="184"/>
      <c r="D6" s="184"/>
      <c r="E6" s="184"/>
      <c r="F6" s="184"/>
      <c r="G6" s="184"/>
      <c r="H6" s="184"/>
      <c r="I6" s="184"/>
      <c r="J6" s="184"/>
      <c r="K6" s="184"/>
      <c r="L6" s="184"/>
      <c r="M6" s="184"/>
    </row>
    <row r="7" spans="1:13" ht="10.15" customHeight="1">
      <c r="A7" s="184"/>
      <c r="B7" s="184"/>
      <c r="C7" s="184"/>
      <c r="D7" s="184"/>
      <c r="E7" s="184"/>
      <c r="F7" s="184"/>
      <c r="G7" s="184"/>
      <c r="H7" s="184"/>
      <c r="I7" s="184"/>
      <c r="J7" s="184"/>
      <c r="K7" s="184"/>
      <c r="L7" s="184"/>
      <c r="M7" s="184"/>
    </row>
    <row r="8" spans="1:13" ht="10.15" customHeight="1">
      <c r="A8" s="184"/>
      <c r="B8" s="184"/>
      <c r="C8" s="184"/>
      <c r="D8" s="184"/>
      <c r="E8" s="184"/>
      <c r="F8" s="184"/>
      <c r="G8" s="184"/>
      <c r="H8" s="184"/>
      <c r="I8" s="184"/>
      <c r="J8" s="184"/>
      <c r="K8" s="184"/>
      <c r="L8" s="184"/>
      <c r="M8" s="184"/>
    </row>
    <row r="9" spans="1:13" ht="10.15" customHeight="1">
      <c r="A9" s="184"/>
      <c r="B9" s="184"/>
      <c r="C9" s="184"/>
      <c r="D9" s="184"/>
      <c r="E9" s="184"/>
      <c r="F9" s="184"/>
      <c r="G9" s="184"/>
      <c r="H9" s="184"/>
      <c r="I9" s="184"/>
      <c r="J9" s="184"/>
      <c r="K9" s="184"/>
      <c r="L9" s="184"/>
      <c r="M9" s="184"/>
    </row>
    <row r="10" spans="1:13" ht="10.15" customHeight="1">
      <c r="A10" s="184"/>
      <c r="B10" s="184"/>
      <c r="C10" s="184"/>
      <c r="D10" s="184"/>
      <c r="E10" s="184"/>
      <c r="F10" s="184"/>
      <c r="G10" s="184"/>
      <c r="H10" s="184"/>
      <c r="I10" s="184"/>
      <c r="J10" s="184"/>
      <c r="K10" s="184"/>
      <c r="L10" s="184"/>
      <c r="M10" s="184"/>
    </row>
    <row r="11" spans="1:13" ht="10.15" customHeight="1">
      <c r="A11" s="184"/>
      <c r="B11" s="184"/>
      <c r="C11" s="184"/>
      <c r="D11" s="184"/>
      <c r="E11" s="184"/>
      <c r="F11" s="184"/>
      <c r="G11" s="184"/>
      <c r="H11" s="184"/>
      <c r="I11" s="184"/>
      <c r="J11" s="184"/>
      <c r="K11" s="184"/>
      <c r="L11" s="184"/>
      <c r="M11" s="184"/>
    </row>
    <row r="12" spans="1:13" ht="10.15" customHeight="1">
      <c r="A12" s="184"/>
      <c r="B12" s="184"/>
      <c r="C12" s="184"/>
      <c r="D12" s="184"/>
      <c r="E12" s="184"/>
      <c r="F12" s="184"/>
      <c r="G12" s="184"/>
      <c r="H12" s="184"/>
      <c r="I12" s="184"/>
      <c r="J12" s="184"/>
      <c r="K12" s="184"/>
      <c r="L12" s="184"/>
      <c r="M12" s="184"/>
    </row>
    <row r="13" spans="1:13" ht="10.15" customHeight="1">
      <c r="A13" s="184"/>
      <c r="B13" s="184"/>
      <c r="C13" s="184"/>
      <c r="D13" s="184"/>
      <c r="E13" s="184"/>
      <c r="F13" s="184"/>
      <c r="G13" s="184"/>
      <c r="H13" s="184"/>
      <c r="I13" s="184"/>
      <c r="J13" s="184"/>
      <c r="K13" s="184"/>
      <c r="L13" s="184"/>
      <c r="M13" s="184"/>
    </row>
    <row r="14" spans="1:13" ht="10.15" customHeight="1">
      <c r="A14" s="184"/>
      <c r="B14" s="184"/>
      <c r="C14" s="184"/>
      <c r="D14" s="184"/>
      <c r="E14" s="184"/>
      <c r="F14" s="184"/>
      <c r="G14" s="184"/>
      <c r="H14" s="184"/>
      <c r="I14" s="184"/>
      <c r="J14" s="184"/>
      <c r="K14" s="184"/>
      <c r="L14" s="184"/>
      <c r="M14" s="184"/>
    </row>
    <row r="15" spans="1:13" ht="10.15" customHeight="1">
      <c r="A15" s="184"/>
      <c r="B15" s="184"/>
      <c r="C15" s="184"/>
      <c r="D15" s="184"/>
      <c r="E15" s="184"/>
      <c r="F15" s="184"/>
      <c r="G15" s="184"/>
      <c r="H15" s="184"/>
      <c r="I15" s="184"/>
      <c r="J15" s="184"/>
      <c r="K15" s="184"/>
      <c r="L15" s="184"/>
      <c r="M15" s="184"/>
    </row>
    <row r="16" spans="1:13" ht="10.15" customHeight="1">
      <c r="A16" s="184"/>
      <c r="B16" s="184"/>
      <c r="C16" s="184"/>
      <c r="D16" s="184"/>
      <c r="E16" s="184"/>
      <c r="F16" s="184"/>
      <c r="G16" s="184"/>
      <c r="H16" s="184"/>
      <c r="I16" s="184"/>
      <c r="J16" s="184"/>
      <c r="K16" s="184"/>
      <c r="L16" s="184"/>
      <c r="M16" s="184"/>
    </row>
    <row r="17" spans="1:15" ht="10.15" customHeight="1">
      <c r="A17" s="184"/>
      <c r="B17" s="184"/>
      <c r="C17" s="184"/>
      <c r="D17" s="184"/>
      <c r="E17" s="184"/>
      <c r="F17" s="184"/>
      <c r="G17" s="184"/>
      <c r="H17" s="184"/>
      <c r="I17" s="184"/>
      <c r="J17" s="184"/>
      <c r="K17" s="184"/>
      <c r="L17" s="184"/>
      <c r="M17" s="184"/>
    </row>
    <row r="18" spans="1:15" ht="10.15" customHeight="1">
      <c r="A18" s="184"/>
      <c r="B18" s="314"/>
      <c r="C18" s="314"/>
      <c r="D18" s="314"/>
      <c r="E18" s="314"/>
      <c r="F18" s="314"/>
      <c r="G18" s="314"/>
      <c r="H18" s="314"/>
      <c r="I18" s="314"/>
      <c r="J18" s="314"/>
      <c r="K18" s="314"/>
      <c r="L18" s="314"/>
      <c r="M18" s="314"/>
    </row>
    <row r="19" spans="1:15" ht="10.15" customHeight="1">
      <c r="A19" s="184"/>
      <c r="B19" s="314"/>
      <c r="C19" s="314"/>
      <c r="D19" s="314"/>
      <c r="E19" s="314"/>
      <c r="F19" s="314"/>
      <c r="G19" s="314"/>
      <c r="H19" s="314"/>
      <c r="I19" s="314"/>
      <c r="J19" s="314"/>
      <c r="K19" s="314"/>
      <c r="L19" s="314"/>
      <c r="M19" s="314"/>
    </row>
    <row r="20" spans="1:15" ht="10.15" customHeight="1">
      <c r="A20" s="184"/>
      <c r="B20" s="314"/>
      <c r="C20" s="314"/>
      <c r="D20" s="314"/>
      <c r="E20" s="314"/>
      <c r="F20" s="314"/>
      <c r="G20" s="314"/>
      <c r="H20" s="314"/>
      <c r="I20" s="314"/>
      <c r="J20" s="314"/>
      <c r="K20" s="314"/>
      <c r="L20" s="314"/>
      <c r="M20" s="314"/>
    </row>
    <row r="21" spans="1:15" ht="10.15" customHeight="1">
      <c r="A21" s="184"/>
      <c r="B21" s="314"/>
      <c r="C21" s="314"/>
      <c r="D21" s="314"/>
      <c r="E21" s="314"/>
      <c r="F21" s="314"/>
      <c r="G21" s="314"/>
      <c r="H21" s="314"/>
      <c r="I21" s="314"/>
      <c r="J21" s="314"/>
      <c r="K21" s="314"/>
      <c r="L21" s="314"/>
      <c r="M21" s="314"/>
    </row>
    <row r="22" spans="1:15" ht="10.15" customHeight="1">
      <c r="A22" s="184"/>
      <c r="B22" s="314"/>
      <c r="C22" s="314"/>
      <c r="D22" s="314"/>
      <c r="E22" s="314"/>
      <c r="F22" s="314"/>
      <c r="G22" s="314"/>
      <c r="H22" s="314"/>
      <c r="I22" s="314"/>
      <c r="J22" s="314"/>
      <c r="K22" s="314"/>
      <c r="L22" s="314"/>
      <c r="M22" s="314"/>
    </row>
    <row r="23" spans="1:15" ht="10.15" customHeight="1">
      <c r="A23" s="184"/>
      <c r="B23" s="314"/>
      <c r="C23" s="314"/>
      <c r="D23" s="314"/>
      <c r="E23" s="314"/>
      <c r="F23" s="314"/>
      <c r="G23" s="314"/>
      <c r="H23" s="314"/>
      <c r="I23" s="314"/>
      <c r="J23" s="314"/>
      <c r="K23" s="314"/>
      <c r="L23" s="314"/>
      <c r="M23" s="314"/>
    </row>
    <row r="24" spans="1:15" ht="10.15" customHeight="1">
      <c r="A24" s="184"/>
      <c r="B24" s="314"/>
      <c r="C24" s="314"/>
      <c r="D24" s="314"/>
      <c r="E24" s="314"/>
      <c r="F24" s="314"/>
      <c r="G24" s="314"/>
      <c r="H24" s="314"/>
      <c r="I24" s="315"/>
      <c r="J24" s="314"/>
      <c r="K24" s="314"/>
      <c r="L24" s="314"/>
      <c r="M24" s="314"/>
    </row>
    <row r="25" spans="1:15" ht="10.15" customHeight="1">
      <c r="A25" s="184"/>
      <c r="B25" s="314"/>
      <c r="C25" s="314"/>
      <c r="D25" s="314"/>
      <c r="E25" s="314"/>
      <c r="F25" s="314"/>
      <c r="G25" s="314"/>
      <c r="H25" s="314"/>
      <c r="I25" s="315"/>
      <c r="J25" s="314"/>
      <c r="K25" s="314"/>
      <c r="L25" s="314"/>
      <c r="M25" s="314"/>
    </row>
    <row r="26" spans="1:15" ht="10.15" customHeight="1">
      <c r="A26" s="184"/>
      <c r="B26" s="316"/>
      <c r="C26" s="317"/>
      <c r="D26" s="317"/>
      <c r="E26" s="316"/>
      <c r="F26" s="317"/>
      <c r="G26" s="317"/>
      <c r="H26" s="316"/>
      <c r="I26" s="315"/>
      <c r="J26" s="317"/>
      <c r="K26" s="316"/>
      <c r="L26" s="317"/>
      <c r="M26" s="314"/>
    </row>
    <row r="27" spans="1:15" ht="10.15" customHeight="1">
      <c r="A27" s="184"/>
      <c r="B27" s="317"/>
      <c r="C27" s="317"/>
      <c r="D27" s="317"/>
      <c r="E27" s="317"/>
      <c r="F27" s="317"/>
      <c r="G27" s="317"/>
      <c r="H27" s="317"/>
      <c r="I27" s="317"/>
      <c r="J27" s="317"/>
      <c r="K27" s="317"/>
      <c r="L27" s="317"/>
      <c r="M27" s="314"/>
    </row>
    <row r="28" spans="1:15" ht="10.15" customHeight="1">
      <c r="A28" s="185"/>
      <c r="B28" s="318"/>
      <c r="C28" s="317"/>
      <c r="D28" s="317"/>
      <c r="E28" s="318"/>
      <c r="F28" s="317"/>
      <c r="G28" s="317"/>
      <c r="H28" s="318"/>
      <c r="I28" s="317"/>
      <c r="J28" s="317"/>
      <c r="K28" s="318"/>
      <c r="L28" s="317"/>
      <c r="M28" s="317"/>
    </row>
    <row r="29" spans="1:15" ht="10.15" customHeight="1">
      <c r="A29" s="185"/>
      <c r="B29" s="318"/>
      <c r="C29" s="317"/>
      <c r="D29" s="317"/>
      <c r="E29" s="318"/>
      <c r="F29" s="317"/>
      <c r="G29" s="317"/>
      <c r="H29" s="318"/>
      <c r="I29" s="317"/>
      <c r="J29" s="317"/>
      <c r="K29" s="318"/>
      <c r="L29" s="317"/>
      <c r="M29" s="317"/>
      <c r="O29" s="7" t="s">
        <v>1</v>
      </c>
    </row>
    <row r="30" spans="1:15" ht="10.15" customHeight="1">
      <c r="A30" s="185"/>
      <c r="B30" s="318"/>
      <c r="C30" s="317"/>
      <c r="D30" s="317"/>
      <c r="E30" s="318"/>
      <c r="F30" s="317"/>
      <c r="G30" s="317"/>
      <c r="H30" s="318"/>
      <c r="I30" s="317"/>
      <c r="J30" s="317"/>
      <c r="K30" s="317"/>
      <c r="L30" s="317"/>
      <c r="M30" s="317"/>
    </row>
    <row r="31" spans="1:15" ht="10.15" customHeight="1">
      <c r="A31" s="185"/>
      <c r="B31" s="318"/>
      <c r="C31" s="317"/>
      <c r="D31" s="317"/>
      <c r="E31" s="318"/>
      <c r="F31" s="317"/>
      <c r="G31" s="317"/>
      <c r="H31" s="318"/>
      <c r="I31" s="317"/>
      <c r="J31" s="317"/>
      <c r="K31" s="317"/>
      <c r="L31" s="317"/>
      <c r="M31" s="317"/>
    </row>
    <row r="32" spans="1:15" ht="10.15" customHeight="1">
      <c r="A32" s="185"/>
      <c r="B32" s="318"/>
      <c r="C32" s="317"/>
      <c r="D32" s="317"/>
      <c r="E32" s="318"/>
      <c r="F32" s="317"/>
      <c r="G32" s="317"/>
      <c r="H32" s="318"/>
      <c r="I32" s="317"/>
      <c r="J32" s="317"/>
      <c r="K32" s="317"/>
      <c r="L32" s="317"/>
      <c r="M32" s="317"/>
    </row>
    <row r="33" spans="1:16" ht="10.15" customHeight="1">
      <c r="A33" s="185"/>
      <c r="B33" s="318"/>
      <c r="C33" s="317"/>
      <c r="D33" s="317"/>
      <c r="E33" s="318"/>
      <c r="F33" s="317"/>
      <c r="G33" s="317"/>
      <c r="H33" s="318"/>
      <c r="I33" s="317"/>
      <c r="J33" s="317"/>
      <c r="K33" s="316"/>
      <c r="L33" s="317"/>
      <c r="M33" s="317"/>
    </row>
    <row r="34" spans="1:16" ht="10.15" customHeight="1">
      <c r="A34" s="185"/>
      <c r="B34" s="318"/>
      <c r="C34" s="317"/>
      <c r="D34" s="317"/>
      <c r="E34" s="318"/>
      <c r="F34" s="317"/>
      <c r="G34" s="317"/>
      <c r="H34" s="318"/>
      <c r="I34" s="317"/>
      <c r="J34" s="317"/>
      <c r="K34" s="317"/>
      <c r="L34" s="317"/>
      <c r="M34" s="317"/>
    </row>
    <row r="35" spans="1:16" ht="10.15" customHeight="1">
      <c r="A35" s="185"/>
      <c r="B35" s="318"/>
      <c r="C35" s="317"/>
      <c r="D35" s="317"/>
      <c r="E35" s="318"/>
      <c r="F35" s="317"/>
      <c r="G35" s="317"/>
      <c r="H35" s="318"/>
      <c r="I35" s="317"/>
      <c r="J35" s="317"/>
      <c r="K35" s="318"/>
      <c r="L35" s="317"/>
      <c r="M35" s="317"/>
    </row>
    <row r="36" spans="1:16" ht="10.15" customHeight="1">
      <c r="A36" s="185"/>
      <c r="B36" s="318"/>
      <c r="C36" s="317"/>
      <c r="D36" s="317"/>
      <c r="E36" s="318"/>
      <c r="F36" s="317"/>
      <c r="G36" s="317"/>
      <c r="H36" s="318"/>
      <c r="I36" s="317"/>
      <c r="J36" s="317"/>
      <c r="K36" s="317"/>
      <c r="L36" s="317"/>
      <c r="M36" s="317"/>
    </row>
    <row r="37" spans="1:16" ht="10.15" customHeight="1">
      <c r="A37" s="185"/>
      <c r="B37" s="317"/>
      <c r="C37" s="317"/>
      <c r="D37" s="317"/>
      <c r="E37" s="318"/>
      <c r="F37" s="317"/>
      <c r="G37" s="317"/>
      <c r="H37" s="318"/>
      <c r="I37" s="317"/>
      <c r="J37" s="317"/>
      <c r="K37" s="317"/>
      <c r="L37" s="317"/>
      <c r="M37" s="317"/>
    </row>
    <row r="38" spans="1:16" ht="10.15" customHeight="1">
      <c r="A38" s="185"/>
      <c r="B38" s="186"/>
      <c r="C38" s="185"/>
      <c r="D38" s="185"/>
      <c r="E38" s="186"/>
      <c r="F38" s="185"/>
      <c r="G38" s="185"/>
      <c r="H38" s="186"/>
      <c r="I38" s="185"/>
      <c r="J38" s="185"/>
      <c r="K38" s="185"/>
      <c r="L38" s="185"/>
      <c r="M38" s="185"/>
    </row>
    <row r="39" spans="1:16" ht="10.15" customHeight="1">
      <c r="A39" s="185"/>
      <c r="B39" s="185"/>
      <c r="C39" s="185"/>
      <c r="D39" s="185"/>
      <c r="E39" s="186"/>
      <c r="F39" s="185"/>
      <c r="G39" s="185"/>
      <c r="H39" s="186"/>
      <c r="I39" s="185"/>
      <c r="J39" s="185"/>
      <c r="K39" s="185"/>
      <c r="L39" s="185"/>
      <c r="M39" s="185"/>
    </row>
    <row r="40" spans="1:16" ht="10.15" customHeight="1">
      <c r="A40" s="185"/>
      <c r="B40" s="185"/>
      <c r="C40" s="185"/>
      <c r="D40" s="185"/>
      <c r="E40" s="186"/>
      <c r="F40" s="185"/>
      <c r="G40" s="185"/>
      <c r="H40" s="186"/>
      <c r="I40" s="185"/>
      <c r="J40" s="185"/>
      <c r="K40" s="185"/>
      <c r="L40" s="185"/>
      <c r="M40" s="185"/>
    </row>
    <row r="41" spans="1:16" ht="10.15" customHeight="1">
      <c r="A41" s="185"/>
      <c r="B41" s="185"/>
      <c r="C41" s="185"/>
      <c r="D41" s="185"/>
      <c r="E41" s="186"/>
      <c r="F41" s="185"/>
      <c r="G41" s="185"/>
      <c r="H41" s="186"/>
      <c r="I41" s="185"/>
      <c r="J41" s="185"/>
      <c r="K41" s="185"/>
      <c r="L41" s="185"/>
      <c r="M41" s="185"/>
    </row>
    <row r="42" spans="1:16" ht="10.15" customHeight="1">
      <c r="A42" s="185"/>
      <c r="B42" s="185"/>
      <c r="C42" s="185"/>
      <c r="D42" s="185"/>
      <c r="E42" s="186"/>
      <c r="F42" s="185"/>
      <c r="G42" s="185"/>
      <c r="H42" s="186"/>
      <c r="I42" s="185"/>
      <c r="J42" s="185"/>
      <c r="K42" s="185"/>
      <c r="L42" s="185"/>
      <c r="M42" s="185"/>
    </row>
    <row r="43" spans="1:16" ht="10.15" customHeight="1">
      <c r="A43" s="185"/>
      <c r="B43" s="185"/>
      <c r="C43" s="185"/>
      <c r="D43" s="185"/>
      <c r="E43" s="184"/>
      <c r="F43" s="184"/>
      <c r="G43" s="185"/>
      <c r="H43" s="186"/>
      <c r="I43" s="185"/>
      <c r="J43" s="185"/>
      <c r="K43" s="185"/>
      <c r="L43" s="185"/>
      <c r="M43" s="185"/>
      <c r="P43" s="7" t="s">
        <v>0</v>
      </c>
    </row>
    <row r="44" spans="1:16" ht="10.15" customHeight="1">
      <c r="A44" s="184"/>
      <c r="B44" s="184"/>
      <c r="C44" s="184"/>
      <c r="D44" s="184"/>
      <c r="E44" s="184"/>
      <c r="F44" s="184"/>
      <c r="G44" s="184"/>
      <c r="H44" s="184"/>
      <c r="I44" s="184"/>
      <c r="J44" s="184"/>
      <c r="K44" s="184"/>
      <c r="L44" s="184"/>
      <c r="M44" s="184"/>
    </row>
    <row r="45" spans="1:16" ht="10.15" customHeight="1">
      <c r="A45" s="184"/>
      <c r="B45" s="184"/>
      <c r="C45" s="184"/>
      <c r="D45" s="184"/>
      <c r="E45" s="184"/>
      <c r="F45" s="184"/>
      <c r="G45" s="184"/>
      <c r="H45" s="184"/>
      <c r="I45" s="184"/>
      <c r="J45" s="184"/>
      <c r="K45" s="184"/>
      <c r="L45" s="184"/>
      <c r="M45" s="184"/>
    </row>
    <row r="46" spans="1:16" ht="10.15" customHeight="1"/>
    <row r="47" spans="1:16" ht="10.15" customHeight="1"/>
    <row r="48" spans="1:16" ht="10.15" customHeight="1">
      <c r="B48" s="44"/>
    </row>
  </sheetData>
  <phoneticPr fontId="3" type="noConversion"/>
  <pageMargins left="0.23622047244094491" right="0.23622047244094491" top="0.74803149606299213" bottom="0.59055118110236227" header="0.31496062992125984" footer="0.31496062992125984"/>
  <pageSetup paperSize="9" scale="8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99CCFF"/>
    <pageSetUpPr fitToPage="1"/>
  </sheetPr>
  <dimension ref="A1:AI1096"/>
  <sheetViews>
    <sheetView showGridLines="0" view="pageBreakPreview" zoomScaleNormal="130" zoomScaleSheetLayoutView="100" workbookViewId="0">
      <pane xSplit="6" topLeftCell="G1" activePane="topRight" state="frozen"/>
      <selection activeCell="AG82" sqref="AG82:AG87"/>
      <selection pane="topRight" activeCell="AE3" sqref="AE3"/>
    </sheetView>
  </sheetViews>
  <sheetFormatPr defaultColWidth="9" defaultRowHeight="16.5"/>
  <cols>
    <col min="1" max="1" width="1.625" style="74" customWidth="1"/>
    <col min="2" max="2" width="22.625" style="73" bestFit="1" customWidth="1"/>
    <col min="3" max="3" width="2.625" style="73" customWidth="1"/>
    <col min="4" max="5" width="1.625" style="66" customWidth="1"/>
    <col min="6" max="6" width="21.5" style="66" customWidth="1"/>
    <col min="7" max="7" width="0.625" style="108" customWidth="1"/>
    <col min="8" max="30" width="11.625" style="70" hidden="1" customWidth="1"/>
    <col min="31" max="31" width="11.625" style="70" customWidth="1"/>
    <col min="32" max="32" width="11" style="69" customWidth="1"/>
    <col min="33" max="16384" width="9" style="69"/>
  </cols>
  <sheetData>
    <row r="1" spans="1:32" s="66" customFormat="1" ht="10.5" customHeight="1">
      <c r="A1" s="142"/>
      <c r="B1" s="143"/>
      <c r="C1" s="143"/>
      <c r="D1" s="144"/>
      <c r="E1" s="144"/>
      <c r="F1" s="144"/>
      <c r="G1" s="144"/>
      <c r="H1" s="145"/>
      <c r="I1" s="145"/>
      <c r="J1" s="145"/>
      <c r="K1" s="145"/>
      <c r="L1" s="145"/>
      <c r="M1" s="145"/>
      <c r="N1" s="145"/>
      <c r="O1" s="145"/>
      <c r="P1" s="145"/>
      <c r="Q1" s="145"/>
      <c r="R1" s="145"/>
      <c r="S1" s="145"/>
      <c r="T1" s="145"/>
      <c r="U1" s="145"/>
      <c r="V1" s="145"/>
      <c r="W1" s="145"/>
      <c r="X1" s="145"/>
      <c r="Y1" s="145"/>
      <c r="Z1" s="145"/>
      <c r="AA1" s="145"/>
      <c r="AB1" s="145"/>
      <c r="AC1" s="145"/>
      <c r="AD1" s="145"/>
      <c r="AE1" s="145"/>
    </row>
    <row r="2" spans="1:32" s="67" customFormat="1" ht="18.75" customHeight="1">
      <c r="A2" s="146"/>
      <c r="B2" s="112"/>
      <c r="C2" s="374"/>
      <c r="D2" s="375" t="s">
        <v>445</v>
      </c>
      <c r="E2" s="376"/>
      <c r="F2" s="376"/>
      <c r="G2" s="376"/>
      <c r="H2" s="149"/>
      <c r="I2" s="149"/>
      <c r="J2" s="149"/>
      <c r="K2" s="149"/>
      <c r="L2" s="149"/>
      <c r="M2" s="149"/>
      <c r="N2" s="149"/>
      <c r="O2" s="149"/>
      <c r="P2" s="149"/>
      <c r="Q2" s="149"/>
      <c r="R2" s="149"/>
      <c r="S2" s="149"/>
      <c r="T2" s="149"/>
      <c r="U2" s="149"/>
      <c r="V2" s="149"/>
      <c r="W2" s="149"/>
      <c r="X2" s="149"/>
      <c r="Y2" s="149"/>
      <c r="Z2" s="149"/>
      <c r="AA2" s="149"/>
      <c r="AB2" s="149"/>
      <c r="AC2" s="149"/>
      <c r="AD2" s="149"/>
      <c r="AE2" s="149"/>
    </row>
    <row r="3" spans="1:32" s="121" customFormat="1" ht="20.100000000000001" customHeight="1">
      <c r="A3" s="150"/>
      <c r="B3" s="151"/>
      <c r="C3" s="151"/>
      <c r="D3" s="152"/>
      <c r="E3" s="152"/>
      <c r="F3" s="152"/>
      <c r="G3" s="152"/>
      <c r="H3" s="153" t="s">
        <v>17</v>
      </c>
      <c r="I3" s="153" t="s">
        <v>18</v>
      </c>
      <c r="J3" s="153" t="s">
        <v>10</v>
      </c>
      <c r="K3" s="153" t="s">
        <v>19</v>
      </c>
      <c r="L3" s="153" t="s">
        <v>38</v>
      </c>
      <c r="M3" s="153" t="s">
        <v>52</v>
      </c>
      <c r="N3" s="153" t="s">
        <v>446</v>
      </c>
      <c r="O3" s="153" t="s">
        <v>462</v>
      </c>
      <c r="P3" s="153" t="s">
        <v>482</v>
      </c>
      <c r="Q3" s="153" t="s">
        <v>487</v>
      </c>
      <c r="R3" s="153" t="s">
        <v>496</v>
      </c>
      <c r="S3" s="153" t="s">
        <v>510</v>
      </c>
      <c r="T3" s="153" t="s">
        <v>515</v>
      </c>
      <c r="U3" s="153" t="s">
        <v>526</v>
      </c>
      <c r="V3" s="153" t="s">
        <v>543</v>
      </c>
      <c r="W3" s="153" t="s">
        <v>542</v>
      </c>
      <c r="X3" s="153" t="s">
        <v>545</v>
      </c>
      <c r="Y3" s="153" t="s">
        <v>553</v>
      </c>
      <c r="Z3" s="153" t="s">
        <v>571</v>
      </c>
      <c r="AA3" s="153" t="s">
        <v>577</v>
      </c>
      <c r="AB3" s="153" t="s">
        <v>584</v>
      </c>
      <c r="AC3" s="153" t="s">
        <v>593</v>
      </c>
      <c r="AD3" s="153" t="s">
        <v>599</v>
      </c>
      <c r="AE3" s="1448" t="s">
        <v>606</v>
      </c>
    </row>
    <row r="4" spans="1:32" s="68" customFormat="1" ht="9.75" customHeight="1">
      <c r="A4" s="154"/>
      <c r="B4" s="155"/>
      <c r="C4" s="206"/>
      <c r="D4" s="14"/>
      <c r="E4" s="14"/>
      <c r="F4" s="14"/>
      <c r="G4" s="14"/>
      <c r="H4" s="156"/>
      <c r="I4" s="156"/>
      <c r="J4" s="156"/>
      <c r="K4" s="156"/>
      <c r="L4" s="156"/>
      <c r="M4" s="156"/>
      <c r="N4" s="156"/>
      <c r="O4" s="156"/>
      <c r="P4" s="156"/>
      <c r="Q4" s="156"/>
      <c r="R4" s="156"/>
      <c r="S4" s="156"/>
      <c r="T4" s="156"/>
      <c r="U4" s="156"/>
      <c r="V4" s="156"/>
      <c r="W4" s="156"/>
      <c r="X4" s="156"/>
      <c r="Y4" s="156"/>
      <c r="Z4" s="156"/>
      <c r="AA4" s="156"/>
      <c r="AB4" s="156"/>
      <c r="AC4" s="156"/>
      <c r="AD4" s="156"/>
      <c r="AE4" s="156"/>
    </row>
    <row r="5" spans="1:32" s="67" customFormat="1" ht="11.1" customHeight="1">
      <c r="A5" s="157"/>
      <c r="B5" s="136" t="s">
        <v>114</v>
      </c>
      <c r="C5" s="207"/>
      <c r="D5" s="320" t="s">
        <v>99</v>
      </c>
      <c r="E5" s="320"/>
      <c r="F5" s="320"/>
      <c r="G5" s="320"/>
      <c r="H5" s="156"/>
      <c r="I5" s="156"/>
      <c r="K5" s="156"/>
      <c r="L5" s="156"/>
      <c r="M5" s="156"/>
      <c r="N5" s="156"/>
      <c r="O5" s="156"/>
      <c r="P5" s="156"/>
      <c r="Q5" s="156"/>
      <c r="R5" s="156"/>
      <c r="S5" s="156"/>
      <c r="T5" s="156"/>
      <c r="U5" s="156"/>
      <c r="V5" s="1272"/>
      <c r="W5" s="1272"/>
      <c r="X5" s="1272"/>
      <c r="Y5" s="1272"/>
      <c r="Z5" s="1272"/>
      <c r="AA5" s="1272"/>
      <c r="AB5" s="1272"/>
      <c r="AC5" s="1272"/>
      <c r="AD5" s="1272"/>
      <c r="AE5" s="1272"/>
    </row>
    <row r="6" spans="1:32" s="66" customFormat="1" ht="11.1" customHeight="1">
      <c r="A6" s="158"/>
      <c r="B6" s="137"/>
      <c r="C6" s="208"/>
      <c r="D6" s="618" t="s">
        <v>115</v>
      </c>
      <c r="E6" s="618"/>
      <c r="F6" s="618"/>
      <c r="G6" s="532"/>
      <c r="H6" s="1001">
        <v>8420</v>
      </c>
      <c r="I6" s="1001">
        <v>8680</v>
      </c>
      <c r="J6" s="1000">
        <v>9180</v>
      </c>
      <c r="K6" s="1001">
        <v>10950</v>
      </c>
      <c r="L6" s="1001">
        <v>10000</v>
      </c>
      <c r="M6" s="1001">
        <v>9420</v>
      </c>
      <c r="N6" s="1000">
        <v>10400</v>
      </c>
      <c r="O6" s="1000">
        <v>9350</v>
      </c>
      <c r="P6" s="1001">
        <v>8600</v>
      </c>
      <c r="Q6" s="1001">
        <v>7330</v>
      </c>
      <c r="R6" s="1001">
        <v>6680</v>
      </c>
      <c r="S6" s="1002">
        <v>7490</v>
      </c>
      <c r="T6" s="1002">
        <v>7190</v>
      </c>
      <c r="U6" s="1215">
        <v>7660</v>
      </c>
      <c r="V6" s="1273">
        <v>4435</v>
      </c>
      <c r="W6" s="1273">
        <v>5000</v>
      </c>
      <c r="X6" s="1215">
        <v>5060</v>
      </c>
      <c r="Y6" s="1215">
        <v>5680</v>
      </c>
      <c r="Z6" s="1215">
        <v>6790</v>
      </c>
      <c r="AA6" s="1215">
        <v>7730</v>
      </c>
      <c r="AB6" s="1215">
        <v>8840</v>
      </c>
      <c r="AC6" s="1215">
        <v>8400</v>
      </c>
      <c r="AD6" s="1215">
        <v>7910</v>
      </c>
      <c r="AE6" s="1582">
        <v>6710</v>
      </c>
    </row>
    <row r="7" spans="1:32" s="66" customFormat="1" ht="12.2" customHeight="1">
      <c r="A7" s="192"/>
      <c r="B7" s="138" t="s">
        <v>116</v>
      </c>
      <c r="C7" s="209"/>
      <c r="D7" s="1672" t="s">
        <v>585</v>
      </c>
      <c r="E7" s="535"/>
      <c r="F7" s="535"/>
      <c r="G7" s="535"/>
      <c r="H7" s="1003">
        <v>255935246</v>
      </c>
      <c r="I7" s="1003">
        <v>325935246</v>
      </c>
      <c r="J7" s="1003">
        <v>325935246</v>
      </c>
      <c r="K7" s="1003">
        <v>325935246</v>
      </c>
      <c r="L7" s="1003">
        <v>325935246</v>
      </c>
      <c r="M7" s="1003">
        <v>325935246</v>
      </c>
      <c r="N7" s="1003">
        <v>325935246</v>
      </c>
      <c r="O7" s="1003">
        <v>325935246</v>
      </c>
      <c r="P7" s="1003">
        <v>325935246</v>
      </c>
      <c r="Q7" s="1003">
        <v>325935246</v>
      </c>
      <c r="R7" s="1003">
        <v>325935246</v>
      </c>
      <c r="S7" s="1004">
        <v>325935246</v>
      </c>
      <c r="T7" s="1004">
        <v>325935246</v>
      </c>
      <c r="U7" s="1216">
        <v>325935246</v>
      </c>
      <c r="V7" s="1274">
        <v>325935246</v>
      </c>
      <c r="W7" s="1274">
        <v>325935246</v>
      </c>
      <c r="X7" s="1216">
        <v>325935246</v>
      </c>
      <c r="Y7" s="1216">
        <v>325935246</v>
      </c>
      <c r="Z7" s="1216">
        <v>325935246</v>
      </c>
      <c r="AA7" s="1216">
        <v>325935246</v>
      </c>
      <c r="AB7" s="1216">
        <v>325935246</v>
      </c>
      <c r="AC7" s="1216">
        <v>325935246</v>
      </c>
      <c r="AD7" s="1216">
        <v>325935246</v>
      </c>
      <c r="AE7" s="1583">
        <v>325935246</v>
      </c>
    </row>
    <row r="8" spans="1:32" s="66" customFormat="1" ht="11.1" customHeight="1">
      <c r="A8" s="160"/>
      <c r="B8" s="139"/>
      <c r="C8" s="210"/>
      <c r="D8" s="538" t="s">
        <v>117</v>
      </c>
      <c r="E8" s="538"/>
      <c r="F8" s="538"/>
      <c r="G8" s="538"/>
      <c r="H8" s="966">
        <v>150</v>
      </c>
      <c r="I8" s="967">
        <v>230</v>
      </c>
      <c r="J8" s="966">
        <v>0</v>
      </c>
      <c r="K8" s="966">
        <v>0</v>
      </c>
      <c r="L8" s="966">
        <v>0</v>
      </c>
      <c r="M8" s="966">
        <v>230</v>
      </c>
      <c r="N8" s="966">
        <v>0</v>
      </c>
      <c r="O8" s="966">
        <v>0</v>
      </c>
      <c r="P8" s="966">
        <v>0</v>
      </c>
      <c r="Q8" s="968">
        <v>300</v>
      </c>
      <c r="R8" s="968">
        <v>0</v>
      </c>
      <c r="S8" s="969">
        <v>0</v>
      </c>
      <c r="T8" s="969" t="s">
        <v>524</v>
      </c>
      <c r="U8" s="969">
        <v>360</v>
      </c>
      <c r="V8" s="1275">
        <v>0</v>
      </c>
      <c r="W8" s="1275">
        <v>0</v>
      </c>
      <c r="X8" s="969">
        <v>0</v>
      </c>
      <c r="Y8" s="968">
        <v>320</v>
      </c>
      <c r="Z8" s="968">
        <v>0</v>
      </c>
      <c r="AA8" s="968">
        <v>0</v>
      </c>
      <c r="AB8" s="968">
        <v>0</v>
      </c>
      <c r="AC8" s="968">
        <v>560</v>
      </c>
      <c r="AD8" s="968">
        <v>0</v>
      </c>
      <c r="AE8" s="1745" t="s">
        <v>613</v>
      </c>
    </row>
    <row r="9" spans="1:32" s="66" customFormat="1" ht="11.1" customHeight="1">
      <c r="A9" s="378"/>
      <c r="B9" s="140" t="s">
        <v>118</v>
      </c>
      <c r="C9" s="209"/>
      <c r="D9" s="94"/>
      <c r="E9" s="94"/>
      <c r="F9" s="94"/>
      <c r="G9" s="94"/>
      <c r="H9" s="94"/>
      <c r="I9" s="94"/>
      <c r="J9" s="94"/>
      <c r="K9" s="94"/>
      <c r="L9" s="94"/>
      <c r="M9" s="94"/>
      <c r="N9" s="94"/>
      <c r="O9" s="94"/>
      <c r="P9" s="94"/>
      <c r="Q9" s="94"/>
      <c r="R9" s="94"/>
      <c r="S9" s="94"/>
      <c r="T9" s="94"/>
      <c r="U9" s="94"/>
      <c r="V9" s="1037"/>
      <c r="W9" s="1037"/>
      <c r="X9" s="94"/>
      <c r="Y9" s="1542"/>
      <c r="Z9" s="99"/>
      <c r="AA9" s="99"/>
      <c r="AB9" s="99"/>
      <c r="AC9" s="99"/>
      <c r="AD9" s="99"/>
      <c r="AE9" s="99"/>
    </row>
    <row r="10" spans="1:32" s="66" customFormat="1" ht="11.1" customHeight="1">
      <c r="A10" s="237"/>
      <c r="B10" s="141" t="s">
        <v>119</v>
      </c>
      <c r="C10" s="211"/>
      <c r="D10" s="320" t="s">
        <v>100</v>
      </c>
      <c r="E10" s="320"/>
      <c r="F10" s="320"/>
      <c r="G10" s="320"/>
      <c r="H10" s="156"/>
      <c r="I10" s="156"/>
      <c r="J10" s="156"/>
      <c r="K10" s="156"/>
      <c r="L10" s="212"/>
      <c r="M10" s="319"/>
      <c r="N10" s="319"/>
      <c r="O10" s="319"/>
      <c r="P10" s="319"/>
      <c r="Q10" s="319"/>
      <c r="R10" s="319"/>
      <c r="S10" s="319"/>
      <c r="T10" s="319"/>
      <c r="U10" s="319"/>
      <c r="V10" s="1276"/>
      <c r="W10" s="1276"/>
      <c r="X10" s="319"/>
      <c r="Y10" s="319"/>
      <c r="Z10" s="419"/>
      <c r="AA10" s="345"/>
      <c r="AB10" s="345"/>
      <c r="AC10" s="345"/>
      <c r="AD10" s="345"/>
      <c r="AE10" s="1471" t="s">
        <v>567</v>
      </c>
    </row>
    <row r="11" spans="1:32" s="66" customFormat="1" ht="11.1" customHeight="1">
      <c r="A11" s="237"/>
      <c r="B11" s="141" t="s">
        <v>120</v>
      </c>
      <c r="C11" s="92"/>
      <c r="D11" s="618" t="s">
        <v>13</v>
      </c>
      <c r="E11" s="618"/>
      <c r="F11" s="618"/>
      <c r="G11" s="532"/>
      <c r="H11" s="971">
        <v>0.6</v>
      </c>
      <c r="I11" s="971">
        <v>0.56000000000000005</v>
      </c>
      <c r="J11" s="970">
        <v>0.73</v>
      </c>
      <c r="K11" s="971">
        <v>0.71</v>
      </c>
      <c r="L11" s="971">
        <v>0.7</v>
      </c>
      <c r="M11" s="176">
        <v>0.45</v>
      </c>
      <c r="N11" s="533">
        <v>0.9</v>
      </c>
      <c r="O11" s="533">
        <v>0.78</v>
      </c>
      <c r="P11" s="176">
        <v>0.78</v>
      </c>
      <c r="Q11" s="176">
        <v>0.55000000000000004</v>
      </c>
      <c r="R11" s="176">
        <v>0.74</v>
      </c>
      <c r="S11" s="534">
        <v>0.73</v>
      </c>
      <c r="T11" s="534">
        <v>0.73</v>
      </c>
      <c r="U11" s="1217">
        <v>0.57999999999999996</v>
      </c>
      <c r="V11" s="1012">
        <v>0.56000000000000005</v>
      </c>
      <c r="W11" s="1012">
        <v>0.62</v>
      </c>
      <c r="X11" s="534">
        <v>0.59</v>
      </c>
      <c r="Y11" s="1217">
        <v>0.51</v>
      </c>
      <c r="Z11" s="1217">
        <v>0.7</v>
      </c>
      <c r="AA11" s="1217">
        <v>0.82</v>
      </c>
      <c r="AB11" s="1217">
        <v>0.85</v>
      </c>
      <c r="AC11" s="1217">
        <v>0.68</v>
      </c>
      <c r="AD11" s="1217">
        <v>0.88</v>
      </c>
      <c r="AE11" s="1584">
        <v>0.8</v>
      </c>
      <c r="AF11" s="455"/>
    </row>
    <row r="12" spans="1:32" s="66" customFormat="1" ht="11.1" customHeight="1">
      <c r="A12" s="234"/>
      <c r="B12" s="141" t="s">
        <v>121</v>
      </c>
      <c r="C12" s="209"/>
      <c r="D12" s="535" t="s">
        <v>14</v>
      </c>
      <c r="E12" s="535"/>
      <c r="F12" s="535"/>
      <c r="G12" s="535"/>
      <c r="H12" s="972">
        <v>9.02</v>
      </c>
      <c r="I12" s="972">
        <v>7.7</v>
      </c>
      <c r="J12" s="972">
        <v>9.86</v>
      </c>
      <c r="K12" s="972">
        <v>9.59</v>
      </c>
      <c r="L12" s="972">
        <v>9.3000000000000007</v>
      </c>
      <c r="M12" s="536">
        <v>5.77</v>
      </c>
      <c r="N12" s="536">
        <v>11.52</v>
      </c>
      <c r="O12" s="536">
        <v>9.8000000000000007</v>
      </c>
      <c r="P12" s="536">
        <v>9.73</v>
      </c>
      <c r="Q12" s="536">
        <v>6.75</v>
      </c>
      <c r="R12" s="536">
        <v>9.19</v>
      </c>
      <c r="S12" s="537">
        <v>9.01</v>
      </c>
      <c r="T12" s="537">
        <v>8.92</v>
      </c>
      <c r="U12" s="1218">
        <v>7.04</v>
      </c>
      <c r="V12" s="1017">
        <v>6.59</v>
      </c>
      <c r="W12" s="1017">
        <v>7.36</v>
      </c>
      <c r="X12" s="537">
        <v>7.01</v>
      </c>
      <c r="Y12" s="1218">
        <v>6.07</v>
      </c>
      <c r="Z12" s="1218">
        <v>8.8000000000000007</v>
      </c>
      <c r="AA12" s="1218">
        <v>10.57</v>
      </c>
      <c r="AB12" s="1218">
        <v>11.05</v>
      </c>
      <c r="AC12" s="1218">
        <v>8.75</v>
      </c>
      <c r="AD12" s="1218">
        <v>11.82</v>
      </c>
      <c r="AE12" s="1585">
        <v>10.72</v>
      </c>
      <c r="AF12" s="455"/>
    </row>
    <row r="13" spans="1:32" s="66" customFormat="1" ht="11.1" customHeight="1">
      <c r="A13" s="234"/>
      <c r="B13" s="372" t="s">
        <v>122</v>
      </c>
      <c r="C13" s="213"/>
      <c r="D13" s="535" t="s">
        <v>123</v>
      </c>
      <c r="E13" s="535"/>
      <c r="F13" s="535"/>
      <c r="G13" s="535"/>
      <c r="H13" s="972">
        <v>50.25</v>
      </c>
      <c r="I13" s="972">
        <v>50.72</v>
      </c>
      <c r="J13" s="972">
        <v>42.91</v>
      </c>
      <c r="K13" s="972">
        <v>43.17</v>
      </c>
      <c r="L13" s="972">
        <v>42.92</v>
      </c>
      <c r="M13" s="536">
        <v>49.99</v>
      </c>
      <c r="N13" s="536">
        <v>41.94</v>
      </c>
      <c r="O13" s="536">
        <v>44.38</v>
      </c>
      <c r="P13" s="536">
        <v>43.89</v>
      </c>
      <c r="Q13" s="536">
        <v>50.25</v>
      </c>
      <c r="R13" s="536">
        <v>47.49</v>
      </c>
      <c r="S13" s="537">
        <v>48</v>
      </c>
      <c r="T13" s="537">
        <v>47.92</v>
      </c>
      <c r="U13" s="1218">
        <v>50.69</v>
      </c>
      <c r="V13" s="1017">
        <v>53.11</v>
      </c>
      <c r="W13" s="1017">
        <v>52.29</v>
      </c>
      <c r="X13" s="537">
        <v>51.15</v>
      </c>
      <c r="Y13" s="1218">
        <v>54.45</v>
      </c>
      <c r="Z13" s="1218">
        <v>48.04</v>
      </c>
      <c r="AA13" s="1218">
        <v>47.13</v>
      </c>
      <c r="AB13" s="1218">
        <v>45.61</v>
      </c>
      <c r="AC13" s="1218">
        <v>51.47</v>
      </c>
      <c r="AD13" s="1218">
        <v>44.81</v>
      </c>
      <c r="AE13" s="1585">
        <v>44.62</v>
      </c>
      <c r="AF13" s="455"/>
    </row>
    <row r="14" spans="1:32" s="66" customFormat="1" ht="11.1" customHeight="1">
      <c r="A14" s="234"/>
      <c r="B14" s="141" t="s">
        <v>124</v>
      </c>
      <c r="C14" s="213"/>
      <c r="D14" s="535" t="s">
        <v>125</v>
      </c>
      <c r="E14" s="535"/>
      <c r="F14" s="535"/>
      <c r="G14" s="535"/>
      <c r="H14" s="973">
        <v>180</v>
      </c>
      <c r="I14" s="973">
        <v>445</v>
      </c>
      <c r="J14" s="973">
        <v>1683</v>
      </c>
      <c r="K14" s="973">
        <v>1624</v>
      </c>
      <c r="L14" s="973">
        <v>1556</v>
      </c>
      <c r="M14" s="731">
        <v>-832</v>
      </c>
      <c r="N14" s="731">
        <v>2073</v>
      </c>
      <c r="O14" s="731">
        <v>1503</v>
      </c>
      <c r="P14" s="731">
        <v>1817</v>
      </c>
      <c r="Q14" s="731">
        <v>-372</v>
      </c>
      <c r="R14" s="731">
        <v>1771</v>
      </c>
      <c r="S14" s="974">
        <v>1741</v>
      </c>
      <c r="T14" s="974">
        <v>1780</v>
      </c>
      <c r="U14" s="1219">
        <v>330</v>
      </c>
      <c r="V14" s="1022">
        <v>1377</v>
      </c>
      <c r="W14" s="1022">
        <v>1732</v>
      </c>
      <c r="X14" s="974">
        <v>1365</v>
      </c>
      <c r="Y14" s="1219">
        <v>719</v>
      </c>
      <c r="Z14" s="1219">
        <v>1927</v>
      </c>
      <c r="AA14" s="1219">
        <v>2753</v>
      </c>
      <c r="AB14" s="1219">
        <v>2754</v>
      </c>
      <c r="AC14" s="1219">
        <v>476</v>
      </c>
      <c r="AD14" s="1219">
        <v>2763</v>
      </c>
      <c r="AE14" s="1586">
        <v>2288</v>
      </c>
      <c r="AF14" s="455"/>
    </row>
    <row r="15" spans="1:32" s="108" customFormat="1" ht="11.1" customHeight="1">
      <c r="A15" s="234"/>
      <c r="B15" s="141" t="s">
        <v>126</v>
      </c>
      <c r="C15" s="213"/>
      <c r="D15" s="535" t="s">
        <v>127</v>
      </c>
      <c r="E15" s="535"/>
      <c r="F15" s="535"/>
      <c r="G15" s="535"/>
      <c r="H15" s="973">
        <v>4855</v>
      </c>
      <c r="I15" s="973">
        <v>5016</v>
      </c>
      <c r="J15" s="973">
        <v>1683</v>
      </c>
      <c r="K15" s="973">
        <v>3307</v>
      </c>
      <c r="L15" s="973">
        <v>4863</v>
      </c>
      <c r="M15" s="731">
        <v>4031</v>
      </c>
      <c r="N15" s="731">
        <v>2073</v>
      </c>
      <c r="O15" s="731">
        <v>3576</v>
      </c>
      <c r="P15" s="731">
        <v>5393</v>
      </c>
      <c r="Q15" s="731">
        <v>5021</v>
      </c>
      <c r="R15" s="731">
        <v>1771</v>
      </c>
      <c r="S15" s="974">
        <v>3512</v>
      </c>
      <c r="T15" s="974">
        <v>5292</v>
      </c>
      <c r="U15" s="1219">
        <v>5622</v>
      </c>
      <c r="V15" s="1022">
        <v>1377</v>
      </c>
      <c r="W15" s="1022">
        <v>3109</v>
      </c>
      <c r="X15" s="974">
        <v>4474</v>
      </c>
      <c r="Y15" s="1219">
        <v>5193</v>
      </c>
      <c r="Z15" s="1219">
        <v>1927</v>
      </c>
      <c r="AA15" s="1219">
        <v>4680</v>
      </c>
      <c r="AB15" s="1219">
        <v>7434</v>
      </c>
      <c r="AC15" s="1219">
        <v>7910</v>
      </c>
      <c r="AD15" s="1219">
        <v>2763</v>
      </c>
      <c r="AE15" s="1586">
        <v>5051</v>
      </c>
      <c r="AF15" s="455"/>
    </row>
    <row r="16" spans="1:32" s="66" customFormat="1" ht="11.1" customHeight="1">
      <c r="A16" s="234"/>
      <c r="B16" s="141" t="s">
        <v>128</v>
      </c>
      <c r="C16" s="213"/>
      <c r="D16" s="535" t="s">
        <v>129</v>
      </c>
      <c r="E16" s="535"/>
      <c r="F16" s="535"/>
      <c r="G16" s="535"/>
      <c r="H16" s="975">
        <v>2.2000000000000002</v>
      </c>
      <c r="I16" s="975">
        <v>2.21</v>
      </c>
      <c r="J16" s="975">
        <v>2.2599999999999998</v>
      </c>
      <c r="K16" s="975">
        <v>2.29</v>
      </c>
      <c r="L16" s="975">
        <v>2.27</v>
      </c>
      <c r="M16" s="976">
        <v>2.21</v>
      </c>
      <c r="N16" s="976">
        <v>2.3199999999999998</v>
      </c>
      <c r="O16" s="976">
        <v>2.2999999999999998</v>
      </c>
      <c r="P16" s="976">
        <v>2.2200000000000002</v>
      </c>
      <c r="Q16" s="976">
        <v>2.19</v>
      </c>
      <c r="R16" s="976">
        <v>2.1</v>
      </c>
      <c r="S16" s="977">
        <v>2.0499999999999998</v>
      </c>
      <c r="T16" s="977">
        <v>1.97</v>
      </c>
      <c r="U16" s="976">
        <v>1.91</v>
      </c>
      <c r="V16" s="1025">
        <v>1.89</v>
      </c>
      <c r="W16" s="1025">
        <v>1.86</v>
      </c>
      <c r="X16" s="977">
        <v>1.82</v>
      </c>
      <c r="Y16" s="976">
        <v>1.83</v>
      </c>
      <c r="Z16" s="976">
        <v>1.88</v>
      </c>
      <c r="AA16" s="976">
        <v>1.92</v>
      </c>
      <c r="AB16" s="976">
        <v>1.91</v>
      </c>
      <c r="AC16" s="976">
        <v>1.92</v>
      </c>
      <c r="AD16" s="976">
        <v>1.97</v>
      </c>
      <c r="AE16" s="1587">
        <v>2.0099999999999998</v>
      </c>
      <c r="AF16" s="455"/>
    </row>
    <row r="17" spans="1:35" s="66" customFormat="1" ht="11.1" customHeight="1">
      <c r="A17" s="237"/>
      <c r="B17" s="141" t="s">
        <v>130</v>
      </c>
      <c r="C17" s="213"/>
      <c r="D17" s="538" t="s">
        <v>131</v>
      </c>
      <c r="E17" s="538"/>
      <c r="F17" s="538"/>
      <c r="G17" s="538"/>
      <c r="H17" s="978">
        <v>2.17</v>
      </c>
      <c r="I17" s="978">
        <v>2.2200000000000002</v>
      </c>
      <c r="J17" s="978">
        <v>2.2599999999999998</v>
      </c>
      <c r="K17" s="978">
        <v>2.27</v>
      </c>
      <c r="L17" s="978">
        <v>2.27</v>
      </c>
      <c r="M17" s="979">
        <v>2.2599999999999998</v>
      </c>
      <c r="N17" s="979">
        <v>2.3199999999999998</v>
      </c>
      <c r="O17" s="979">
        <v>2.31</v>
      </c>
      <c r="P17" s="979">
        <v>2.2799999999999998</v>
      </c>
      <c r="Q17" s="979">
        <v>2.25</v>
      </c>
      <c r="R17" s="979">
        <v>2.1</v>
      </c>
      <c r="S17" s="980">
        <v>2.08</v>
      </c>
      <c r="T17" s="980">
        <v>2.04</v>
      </c>
      <c r="U17" s="979">
        <v>2.0099999999999998</v>
      </c>
      <c r="V17" s="1277">
        <v>1.89</v>
      </c>
      <c r="W17" s="1277">
        <v>1.88</v>
      </c>
      <c r="X17" s="980">
        <v>1.86</v>
      </c>
      <c r="Y17" s="979">
        <v>1.85</v>
      </c>
      <c r="Z17" s="979">
        <v>1.88</v>
      </c>
      <c r="AA17" s="979">
        <v>1.9</v>
      </c>
      <c r="AB17" s="979">
        <v>1.9</v>
      </c>
      <c r="AC17" s="979">
        <v>1.91</v>
      </c>
      <c r="AD17" s="979">
        <v>1.97</v>
      </c>
      <c r="AE17" s="1775">
        <v>1.99</v>
      </c>
      <c r="AF17" s="455"/>
    </row>
    <row r="18" spans="1:35" s="66" customFormat="1" ht="11.1" customHeight="1">
      <c r="A18" s="234"/>
      <c r="B18" s="141" t="s">
        <v>132</v>
      </c>
      <c r="C18" s="213"/>
      <c r="D18" s="163"/>
      <c r="E18" s="163"/>
      <c r="F18" s="163"/>
      <c r="G18" s="163"/>
      <c r="H18" s="168"/>
      <c r="I18" s="168"/>
      <c r="J18" s="168"/>
      <c r="K18" s="168"/>
      <c r="L18" s="168"/>
      <c r="M18" s="168"/>
      <c r="N18" s="168"/>
      <c r="O18" s="168"/>
      <c r="P18" s="168"/>
      <c r="Q18" s="168"/>
      <c r="R18" s="168"/>
      <c r="S18" s="459"/>
      <c r="T18" s="459"/>
      <c r="U18" s="168"/>
      <c r="V18" s="1278"/>
      <c r="W18" s="1278"/>
      <c r="X18" s="459"/>
      <c r="Y18" s="168"/>
      <c r="Z18" s="168"/>
      <c r="AA18" s="168"/>
      <c r="AB18" s="168"/>
      <c r="AC18" s="168"/>
      <c r="AD18" s="168"/>
      <c r="AE18" s="168"/>
      <c r="AF18" s="455"/>
    </row>
    <row r="19" spans="1:35" s="66" customFormat="1" ht="11.1" customHeight="1">
      <c r="A19" s="234"/>
      <c r="B19" s="141" t="s">
        <v>133</v>
      </c>
      <c r="C19" s="214"/>
      <c r="D19" s="320" t="s">
        <v>145</v>
      </c>
      <c r="E19" s="321"/>
      <c r="F19" s="321"/>
      <c r="G19" s="321"/>
      <c r="H19" s="156"/>
      <c r="I19" s="156"/>
      <c r="J19" s="156"/>
      <c r="K19" s="156"/>
      <c r="L19" s="212"/>
      <c r="M19" s="319"/>
      <c r="N19" s="319"/>
      <c r="O19" s="319"/>
      <c r="P19" s="319"/>
      <c r="Q19" s="319"/>
      <c r="R19" s="319"/>
      <c r="S19" s="460"/>
      <c r="T19" s="460"/>
      <c r="U19" s="345"/>
      <c r="V19" s="1279"/>
      <c r="W19" s="1279"/>
      <c r="X19" s="1380"/>
      <c r="Y19" s="319"/>
      <c r="Z19" s="419"/>
      <c r="AA19" s="345"/>
      <c r="AB19" s="345"/>
      <c r="AC19" s="345"/>
      <c r="AD19" s="345"/>
      <c r="AE19" s="419" t="s">
        <v>567</v>
      </c>
      <c r="AF19" s="455"/>
    </row>
    <row r="20" spans="1:35" s="66" customFormat="1" ht="11.1" customHeight="1">
      <c r="A20" s="234"/>
      <c r="B20" s="141" t="s">
        <v>134</v>
      </c>
      <c r="C20" s="215"/>
      <c r="D20" s="1005" t="s">
        <v>13</v>
      </c>
      <c r="E20" s="1005"/>
      <c r="F20" s="1006"/>
      <c r="G20" s="1007"/>
      <c r="H20" s="1009">
        <v>0.53</v>
      </c>
      <c r="I20" s="1009">
        <v>0.65</v>
      </c>
      <c r="J20" s="1008">
        <v>0.8</v>
      </c>
      <c r="K20" s="1009">
        <v>0.74</v>
      </c>
      <c r="L20" s="1009">
        <v>0.73</v>
      </c>
      <c r="M20" s="1009">
        <v>0.39</v>
      </c>
      <c r="N20" s="1010">
        <v>1.07</v>
      </c>
      <c r="O20" s="1010">
        <v>0.98</v>
      </c>
      <c r="P20" s="1011">
        <v>0.97</v>
      </c>
      <c r="Q20" s="1011">
        <v>0.66</v>
      </c>
      <c r="R20" s="1011">
        <v>0.85</v>
      </c>
      <c r="S20" s="1012">
        <v>0.82</v>
      </c>
      <c r="T20" s="1012">
        <v>0.86</v>
      </c>
      <c r="U20" s="1217">
        <v>0.68</v>
      </c>
      <c r="V20" s="1012">
        <v>0.62</v>
      </c>
      <c r="W20" s="1012">
        <v>0.63</v>
      </c>
      <c r="X20" s="1218">
        <v>0.6</v>
      </c>
      <c r="Y20" s="1217">
        <v>0.52</v>
      </c>
      <c r="Z20" s="1217">
        <v>0.64</v>
      </c>
      <c r="AA20" s="1217">
        <v>0.75</v>
      </c>
      <c r="AB20" s="1217">
        <v>0.78</v>
      </c>
      <c r="AC20" s="1217">
        <v>0.63</v>
      </c>
      <c r="AD20" s="1217">
        <v>0.79</v>
      </c>
      <c r="AE20" s="1584">
        <v>0.73</v>
      </c>
      <c r="AF20" s="1431"/>
      <c r="AG20" s="455"/>
      <c r="AH20" s="108"/>
      <c r="AI20" s="108"/>
    </row>
    <row r="21" spans="1:35" s="66" customFormat="1" ht="11.1" customHeight="1">
      <c r="A21" s="234"/>
      <c r="B21" s="141" t="s">
        <v>135</v>
      </c>
      <c r="C21" s="209"/>
      <c r="D21" s="1013" t="s">
        <v>14</v>
      </c>
      <c r="E21" s="1013"/>
      <c r="F21" s="1014"/>
      <c r="G21" s="1014"/>
      <c r="H21" s="1015">
        <v>7.16</v>
      </c>
      <c r="I21" s="1015">
        <v>7.82</v>
      </c>
      <c r="J21" s="1015">
        <v>9.7200000000000006</v>
      </c>
      <c r="K21" s="1015">
        <v>8.77</v>
      </c>
      <c r="L21" s="1015">
        <v>8.5399999999999991</v>
      </c>
      <c r="M21" s="1015">
        <v>4.58</v>
      </c>
      <c r="N21" s="1016">
        <v>12.24</v>
      </c>
      <c r="O21" s="1016">
        <v>10.81</v>
      </c>
      <c r="P21" s="1016">
        <v>10.6</v>
      </c>
      <c r="Q21" s="1016">
        <v>7.31</v>
      </c>
      <c r="R21" s="1016">
        <v>9.4499999999999993</v>
      </c>
      <c r="S21" s="1017">
        <v>9</v>
      </c>
      <c r="T21" s="1017">
        <v>9.39</v>
      </c>
      <c r="U21" s="1218">
        <v>7.35</v>
      </c>
      <c r="V21" s="1280">
        <v>6.83</v>
      </c>
      <c r="W21" s="1280">
        <v>6.85</v>
      </c>
      <c r="X21" s="1218">
        <v>6.53</v>
      </c>
      <c r="Y21" s="1218">
        <v>5.76</v>
      </c>
      <c r="Z21" s="1218">
        <v>7.42</v>
      </c>
      <c r="AA21" s="1218">
        <v>8.83</v>
      </c>
      <c r="AB21" s="1218">
        <v>9.31</v>
      </c>
      <c r="AC21" s="1218">
        <v>7.58</v>
      </c>
      <c r="AD21" s="1218">
        <v>9.73</v>
      </c>
      <c r="AE21" s="1585">
        <v>9.06</v>
      </c>
      <c r="AF21" s="1431"/>
      <c r="AG21" s="455"/>
      <c r="AH21" s="108"/>
      <c r="AI21" s="108"/>
    </row>
    <row r="22" spans="1:35" s="66" customFormat="1" ht="11.1" customHeight="1">
      <c r="A22" s="234"/>
      <c r="B22" s="1541" t="s">
        <v>570</v>
      </c>
      <c r="C22" s="213"/>
      <c r="D22" s="1013" t="s">
        <v>455</v>
      </c>
      <c r="E22" s="1013"/>
      <c r="F22" s="1013"/>
      <c r="G22" s="1013"/>
      <c r="H22" s="1016">
        <v>48.65</v>
      </c>
      <c r="I22" s="1015">
        <v>48.6</v>
      </c>
      <c r="J22" s="1016">
        <v>39.799999999999997</v>
      </c>
      <c r="K22" s="1016">
        <v>40.04</v>
      </c>
      <c r="L22" s="1016">
        <v>40.04</v>
      </c>
      <c r="M22" s="1016">
        <v>48.41</v>
      </c>
      <c r="N22" s="1016">
        <v>38.51</v>
      </c>
      <c r="O22" s="1016">
        <v>40.479999999999997</v>
      </c>
      <c r="P22" s="1016">
        <v>40.270000000000003</v>
      </c>
      <c r="Q22" s="1016">
        <v>49.5</v>
      </c>
      <c r="R22" s="1016">
        <v>43.98</v>
      </c>
      <c r="S22" s="1017">
        <v>45.84</v>
      </c>
      <c r="T22" s="1017">
        <v>45.05</v>
      </c>
      <c r="U22" s="1218">
        <v>47.96</v>
      </c>
      <c r="V22" s="1280">
        <v>51.07</v>
      </c>
      <c r="W22" s="1280">
        <v>51.39</v>
      </c>
      <c r="X22" s="1218">
        <v>50.68</v>
      </c>
      <c r="Y22" s="1218">
        <v>54.53</v>
      </c>
      <c r="Z22" s="1218">
        <v>47.57</v>
      </c>
      <c r="AA22" s="1218">
        <v>46.88</v>
      </c>
      <c r="AB22" s="1218">
        <v>45.63</v>
      </c>
      <c r="AC22" s="1218">
        <v>52.86</v>
      </c>
      <c r="AD22" s="1218">
        <v>45.16</v>
      </c>
      <c r="AE22" s="1585">
        <v>45.81</v>
      </c>
      <c r="AF22" s="1431"/>
      <c r="AG22" s="455"/>
      <c r="AH22" s="108"/>
      <c r="AI22" s="108"/>
    </row>
    <row r="23" spans="1:35" s="66" customFormat="1" ht="11.1" customHeight="1">
      <c r="A23" s="234"/>
      <c r="B23" s="141" t="s">
        <v>136</v>
      </c>
      <c r="C23" s="216"/>
      <c r="D23" s="1019" t="s">
        <v>137</v>
      </c>
      <c r="E23" s="1019"/>
      <c r="F23" s="1019"/>
      <c r="G23" s="1019"/>
      <c r="H23" s="1020">
        <v>252</v>
      </c>
      <c r="I23" s="1020">
        <v>510</v>
      </c>
      <c r="J23" s="1020">
        <v>1017</v>
      </c>
      <c r="K23" s="1020">
        <v>873</v>
      </c>
      <c r="L23" s="1020">
        <v>947</v>
      </c>
      <c r="M23" s="1020">
        <v>-805</v>
      </c>
      <c r="N23" s="1021">
        <v>1353</v>
      </c>
      <c r="O23" s="1021">
        <v>1129</v>
      </c>
      <c r="P23" s="1021">
        <v>1249</v>
      </c>
      <c r="Q23" s="1021">
        <v>-264</v>
      </c>
      <c r="R23" s="1021">
        <v>1131</v>
      </c>
      <c r="S23" s="1022">
        <v>1096</v>
      </c>
      <c r="T23" s="1022">
        <v>1332</v>
      </c>
      <c r="U23" s="1219">
        <v>189</v>
      </c>
      <c r="V23" s="1281">
        <v>874</v>
      </c>
      <c r="W23" s="1281">
        <v>907</v>
      </c>
      <c r="X23" s="1219">
        <v>796</v>
      </c>
      <c r="Y23" s="1219">
        <v>508</v>
      </c>
      <c r="Z23" s="1219">
        <v>952</v>
      </c>
      <c r="AA23" s="1219">
        <v>1368</v>
      </c>
      <c r="AB23" s="1219">
        <v>1361</v>
      </c>
      <c r="AC23" s="1219">
        <v>345</v>
      </c>
      <c r="AD23" s="1219">
        <v>1282</v>
      </c>
      <c r="AE23" s="1586">
        <v>1174</v>
      </c>
      <c r="AF23" s="1790"/>
      <c r="AG23" s="455"/>
      <c r="AH23" s="108"/>
      <c r="AI23" s="108"/>
    </row>
    <row r="24" spans="1:35" s="108" customFormat="1" ht="11.1" customHeight="1">
      <c r="A24" s="234"/>
      <c r="B24" s="141" t="s">
        <v>138</v>
      </c>
      <c r="C24" s="216"/>
      <c r="D24" s="1019" t="s">
        <v>139</v>
      </c>
      <c r="E24" s="1019"/>
      <c r="F24" s="1019"/>
      <c r="G24" s="1019"/>
      <c r="H24" s="1020">
        <v>3203</v>
      </c>
      <c r="I24" s="1020">
        <v>3269</v>
      </c>
      <c r="J24" s="1020">
        <v>1017</v>
      </c>
      <c r="K24" s="1020">
        <v>1890</v>
      </c>
      <c r="L24" s="1020">
        <v>2837</v>
      </c>
      <c r="M24" s="1020">
        <v>2032</v>
      </c>
      <c r="N24" s="1021">
        <v>1353</v>
      </c>
      <c r="O24" s="1021">
        <v>2482</v>
      </c>
      <c r="P24" s="1021">
        <v>3731</v>
      </c>
      <c r="Q24" s="1021">
        <v>3467</v>
      </c>
      <c r="R24" s="1021">
        <v>1131</v>
      </c>
      <c r="S24" s="1022">
        <v>2227</v>
      </c>
      <c r="T24" s="1022">
        <v>3559</v>
      </c>
      <c r="U24" s="1219">
        <v>3748</v>
      </c>
      <c r="V24" s="1281">
        <v>874</v>
      </c>
      <c r="W24" s="1281">
        <v>1781</v>
      </c>
      <c r="X24" s="1219">
        <v>2577</v>
      </c>
      <c r="Y24" s="1219">
        <v>3085</v>
      </c>
      <c r="Z24" s="1219">
        <v>952</v>
      </c>
      <c r="AA24" s="1219">
        <v>2320</v>
      </c>
      <c r="AB24" s="1219">
        <v>3681</v>
      </c>
      <c r="AC24" s="1219">
        <v>4026</v>
      </c>
      <c r="AD24" s="1219">
        <v>1282</v>
      </c>
      <c r="AE24" s="1586">
        <v>2456</v>
      </c>
      <c r="AF24" s="1790"/>
      <c r="AG24" s="455"/>
    </row>
    <row r="25" spans="1:35" s="66" customFormat="1" ht="11.1" customHeight="1">
      <c r="A25" s="241"/>
      <c r="B25" s="141" t="s">
        <v>140</v>
      </c>
      <c r="C25" s="213"/>
      <c r="D25" s="1019" t="s">
        <v>141</v>
      </c>
      <c r="E25" s="1019"/>
      <c r="F25" s="1019"/>
      <c r="G25" s="1019"/>
      <c r="H25" s="1023">
        <v>2.27</v>
      </c>
      <c r="I25" s="1023">
        <v>2.2400000000000002</v>
      </c>
      <c r="J25" s="1023">
        <v>2.2999999999999998</v>
      </c>
      <c r="K25" s="1023">
        <v>2.36</v>
      </c>
      <c r="L25" s="1023">
        <v>2.33</v>
      </c>
      <c r="M25" s="1023">
        <v>2.2000000000000002</v>
      </c>
      <c r="N25" s="1024">
        <v>2.37</v>
      </c>
      <c r="O25" s="1024">
        <v>2.4</v>
      </c>
      <c r="P25" s="1024">
        <v>2.2999999999999998</v>
      </c>
      <c r="Q25" s="1024">
        <v>2.2400000000000002</v>
      </c>
      <c r="R25" s="1024">
        <v>2.16</v>
      </c>
      <c r="S25" s="1025">
        <v>2.1</v>
      </c>
      <c r="T25" s="1025">
        <v>2.0299999999999998</v>
      </c>
      <c r="U25" s="976">
        <v>1.98</v>
      </c>
      <c r="V25" s="1024">
        <v>1.94</v>
      </c>
      <c r="W25" s="1024">
        <v>1.88</v>
      </c>
      <c r="X25" s="976">
        <v>1.84</v>
      </c>
      <c r="Y25" s="976">
        <v>1.87</v>
      </c>
      <c r="Z25" s="976">
        <v>1.91</v>
      </c>
      <c r="AA25" s="976">
        <v>1.96</v>
      </c>
      <c r="AB25" s="976">
        <v>1.94</v>
      </c>
      <c r="AC25" s="976">
        <v>1.97</v>
      </c>
      <c r="AD25" s="976">
        <v>2.0299999999999998</v>
      </c>
      <c r="AE25" s="1587">
        <v>2.0699999999999998</v>
      </c>
      <c r="AF25" s="1791"/>
      <c r="AG25" s="455"/>
      <c r="AH25" s="108"/>
      <c r="AI25" s="108"/>
    </row>
    <row r="26" spans="1:35" s="66" customFormat="1" ht="11.1" customHeight="1">
      <c r="A26" s="162"/>
      <c r="B26" s="141"/>
      <c r="C26" s="213"/>
      <c r="D26" s="1019" t="s">
        <v>142</v>
      </c>
      <c r="E26" s="1019"/>
      <c r="F26" s="1026"/>
      <c r="G26" s="1026"/>
      <c r="H26" s="1024">
        <v>2.57</v>
      </c>
      <c r="I26" s="1024">
        <v>2.59</v>
      </c>
      <c r="J26" s="1024">
        <v>2.67</v>
      </c>
      <c r="K26" s="1024">
        <v>2.67</v>
      </c>
      <c r="L26" s="1024">
        <v>2.63</v>
      </c>
      <c r="M26" s="1024">
        <v>2.46</v>
      </c>
      <c r="N26" s="1024">
        <v>2.7</v>
      </c>
      <c r="O26" s="1024">
        <v>2.7199999999999998</v>
      </c>
      <c r="P26" s="1024">
        <v>2.61</v>
      </c>
      <c r="Q26" s="1024">
        <v>2.5299999999999998</v>
      </c>
      <c r="R26" s="1024">
        <v>2.46</v>
      </c>
      <c r="S26" s="1025">
        <v>2.38</v>
      </c>
      <c r="T26" s="1025">
        <v>2.31</v>
      </c>
      <c r="U26" s="976">
        <v>2.23</v>
      </c>
      <c r="V26" s="1024">
        <v>2.2000000000000002</v>
      </c>
      <c r="W26" s="1024">
        <v>2.14</v>
      </c>
      <c r="X26" s="976">
        <v>2.08</v>
      </c>
      <c r="Y26" s="976">
        <v>2.1</v>
      </c>
      <c r="Z26" s="976">
        <v>2.14</v>
      </c>
      <c r="AA26" s="976">
        <v>2.19</v>
      </c>
      <c r="AB26" s="976">
        <v>2.17</v>
      </c>
      <c r="AC26" s="976">
        <v>2.19</v>
      </c>
      <c r="AD26" s="976">
        <v>2.27</v>
      </c>
      <c r="AE26" s="1587">
        <v>2.3199999999999998</v>
      </c>
      <c r="AF26" s="1791"/>
      <c r="AG26" s="455"/>
      <c r="AH26" s="108"/>
      <c r="AI26" s="108"/>
    </row>
    <row r="27" spans="1:35" s="66" customFormat="1" ht="11.1" customHeight="1">
      <c r="A27" s="162"/>
      <c r="B27" s="141"/>
      <c r="C27" s="213"/>
      <c r="D27" s="1019" t="s">
        <v>143</v>
      </c>
      <c r="E27" s="1019"/>
      <c r="F27" s="1019"/>
      <c r="G27" s="1019"/>
      <c r="H27" s="1023">
        <v>2.29</v>
      </c>
      <c r="I27" s="1023">
        <v>2.27</v>
      </c>
      <c r="J27" s="1023">
        <v>2.2999999999999998</v>
      </c>
      <c r="K27" s="1023">
        <v>2.33</v>
      </c>
      <c r="L27" s="1023">
        <v>2.33</v>
      </c>
      <c r="M27" s="1023">
        <v>2.2999999999999998</v>
      </c>
      <c r="N27" s="1024">
        <v>2.37</v>
      </c>
      <c r="O27" s="1024">
        <v>2.38</v>
      </c>
      <c r="P27" s="1024">
        <v>2.35</v>
      </c>
      <c r="Q27" s="1024">
        <v>2.3199999999999998</v>
      </c>
      <c r="R27" s="1024">
        <v>2.16</v>
      </c>
      <c r="S27" s="1025">
        <v>2.13</v>
      </c>
      <c r="T27" s="1025">
        <v>2.09</v>
      </c>
      <c r="U27" s="976">
        <v>2.06</v>
      </c>
      <c r="V27" s="1024">
        <v>1.94</v>
      </c>
      <c r="W27" s="1024">
        <v>1.91</v>
      </c>
      <c r="X27" s="976">
        <v>1.89</v>
      </c>
      <c r="Y27" s="976">
        <v>1.88</v>
      </c>
      <c r="Z27" s="976">
        <v>1.91</v>
      </c>
      <c r="AA27" s="976">
        <v>1.94</v>
      </c>
      <c r="AB27" s="976">
        <v>1.94</v>
      </c>
      <c r="AC27" s="976">
        <v>1.95</v>
      </c>
      <c r="AD27" s="976">
        <v>2.0299999999999998</v>
      </c>
      <c r="AE27" s="1587">
        <v>2.0499999999999998</v>
      </c>
      <c r="AF27" s="1791"/>
      <c r="AG27" s="455"/>
      <c r="AH27" s="108"/>
      <c r="AI27" s="108"/>
    </row>
    <row r="28" spans="1:35" s="66" customFormat="1" ht="11.1" customHeight="1">
      <c r="A28" s="162"/>
      <c r="B28" s="141"/>
      <c r="C28" s="213"/>
      <c r="D28" s="1027" t="s">
        <v>144</v>
      </c>
      <c r="E28" s="1027"/>
      <c r="F28" s="1027"/>
      <c r="G28" s="1027"/>
      <c r="H28" s="1028">
        <v>2.58</v>
      </c>
      <c r="I28" s="1028">
        <v>2.61</v>
      </c>
      <c r="J28" s="1028">
        <v>2.67</v>
      </c>
      <c r="K28" s="1028">
        <v>2.66</v>
      </c>
      <c r="L28" s="1028">
        <v>2.65</v>
      </c>
      <c r="M28" s="1028">
        <v>2.6100000000000003</v>
      </c>
      <c r="N28" s="1029">
        <v>2.7</v>
      </c>
      <c r="O28" s="1029">
        <v>2.7</v>
      </c>
      <c r="P28" s="1029">
        <v>2.67</v>
      </c>
      <c r="Q28" s="1029">
        <v>2.63</v>
      </c>
      <c r="R28" s="1029">
        <v>2.46</v>
      </c>
      <c r="S28" s="1030">
        <v>2.41</v>
      </c>
      <c r="T28" s="1030">
        <v>2.38</v>
      </c>
      <c r="U28" s="1220">
        <v>2.34</v>
      </c>
      <c r="V28" s="1282">
        <v>2.2000000000000002</v>
      </c>
      <c r="W28" s="1282">
        <v>2.17</v>
      </c>
      <c r="X28" s="1220">
        <v>2.14</v>
      </c>
      <c r="Y28" s="1220">
        <v>2.12</v>
      </c>
      <c r="Z28" s="1220">
        <v>2.14</v>
      </c>
      <c r="AA28" s="1220">
        <v>2.17</v>
      </c>
      <c r="AB28" s="1220">
        <v>2.17</v>
      </c>
      <c r="AC28" s="1220">
        <v>2.17</v>
      </c>
      <c r="AD28" s="1220">
        <v>2.27</v>
      </c>
      <c r="AE28" s="1592">
        <v>2.2999999999999998</v>
      </c>
      <c r="AF28" s="1791"/>
      <c r="AG28" s="455"/>
      <c r="AH28" s="108"/>
      <c r="AI28" s="108"/>
    </row>
    <row r="29" spans="1:35" s="66" customFormat="1" ht="11.1" customHeight="1">
      <c r="A29" s="158"/>
      <c r="B29" s="141"/>
      <c r="C29" s="213"/>
      <c r="D29" s="14"/>
      <c r="E29" s="163"/>
      <c r="F29" s="163"/>
      <c r="G29" s="163"/>
      <c r="H29" s="168"/>
      <c r="I29" s="168"/>
      <c r="J29" s="168"/>
      <c r="K29" s="168"/>
      <c r="L29" s="168"/>
      <c r="M29" s="168"/>
      <c r="N29" s="168"/>
      <c r="O29" s="168"/>
      <c r="P29" s="168"/>
      <c r="Q29" s="168"/>
      <c r="R29" s="168"/>
      <c r="S29" s="459"/>
      <c r="T29" s="459"/>
      <c r="U29" s="168"/>
      <c r="V29" s="1283"/>
      <c r="W29" s="1283"/>
      <c r="X29" s="168"/>
      <c r="Y29" s="168"/>
      <c r="Z29" s="168"/>
      <c r="AA29" s="168"/>
      <c r="AB29" s="168"/>
      <c r="AC29" s="168"/>
      <c r="AD29" s="168"/>
      <c r="AE29" s="168"/>
      <c r="AF29" s="455"/>
    </row>
    <row r="30" spans="1:35" s="66" customFormat="1" ht="11.1" customHeight="1">
      <c r="A30" s="158"/>
      <c r="B30" s="141"/>
      <c r="C30" s="214"/>
      <c r="D30" s="320" t="s">
        <v>146</v>
      </c>
      <c r="E30" s="368"/>
      <c r="F30" s="368"/>
      <c r="G30" s="368"/>
      <c r="H30" s="217"/>
      <c r="I30" s="217"/>
      <c r="J30" s="217"/>
      <c r="K30" s="217"/>
      <c r="L30" s="212"/>
      <c r="M30" s="319"/>
      <c r="N30" s="319"/>
      <c r="O30" s="319"/>
      <c r="P30" s="319"/>
      <c r="Q30" s="319"/>
      <c r="R30" s="319"/>
      <c r="S30" s="460"/>
      <c r="T30" s="460"/>
      <c r="U30" s="345"/>
      <c r="V30" s="1284"/>
      <c r="W30" s="1284"/>
      <c r="X30" s="345"/>
      <c r="Y30" s="319"/>
      <c r="Z30" s="419"/>
      <c r="AA30" s="345"/>
      <c r="AB30" s="345"/>
      <c r="AC30" s="345"/>
      <c r="AD30" s="345"/>
      <c r="AE30" s="419" t="s">
        <v>567</v>
      </c>
      <c r="AF30" s="455"/>
    </row>
    <row r="31" spans="1:35" s="66" customFormat="1" ht="11.1" customHeight="1">
      <c r="A31" s="158"/>
      <c r="B31" s="141"/>
      <c r="C31" s="213"/>
      <c r="D31" s="618" t="s">
        <v>13</v>
      </c>
      <c r="E31" s="987"/>
      <c r="F31" s="981"/>
      <c r="G31" s="982"/>
      <c r="H31" s="971">
        <v>0.56000000000000005</v>
      </c>
      <c r="I31" s="971">
        <v>0.6</v>
      </c>
      <c r="J31" s="970">
        <v>0.77</v>
      </c>
      <c r="K31" s="971">
        <v>0.81</v>
      </c>
      <c r="L31" s="167">
        <v>0.74</v>
      </c>
      <c r="M31" s="167">
        <v>0.6</v>
      </c>
      <c r="N31" s="553">
        <v>0.73</v>
      </c>
      <c r="O31" s="553">
        <v>0.59</v>
      </c>
      <c r="P31" s="167">
        <v>0.6</v>
      </c>
      <c r="Q31" s="167">
        <v>0.45</v>
      </c>
      <c r="R31" s="167">
        <v>0.65</v>
      </c>
      <c r="S31" s="554">
        <v>0.63</v>
      </c>
      <c r="T31" s="553">
        <v>0.56000000000000005</v>
      </c>
      <c r="U31" s="553">
        <v>0.47</v>
      </c>
      <c r="V31" s="1285">
        <v>0.5</v>
      </c>
      <c r="W31" s="1285">
        <v>0.53</v>
      </c>
      <c r="X31" s="553">
        <v>0.49</v>
      </c>
      <c r="Y31" s="553">
        <v>0.39</v>
      </c>
      <c r="Z31" s="553">
        <v>0.52</v>
      </c>
      <c r="AA31" s="1217">
        <v>0.64</v>
      </c>
      <c r="AB31" s="1217">
        <v>0.7</v>
      </c>
      <c r="AC31" s="1217">
        <v>0.52</v>
      </c>
      <c r="AD31" s="1217">
        <v>0.77</v>
      </c>
      <c r="AE31" s="1584">
        <v>0.7</v>
      </c>
      <c r="AF31" s="455"/>
    </row>
    <row r="32" spans="1:35" s="66" customFormat="1" ht="11.1" customHeight="1">
      <c r="A32" s="158"/>
      <c r="B32" s="141"/>
      <c r="C32" s="213"/>
      <c r="D32" s="535" t="s">
        <v>14</v>
      </c>
      <c r="E32" s="988"/>
      <c r="F32" s="983"/>
      <c r="G32" s="983"/>
      <c r="H32" s="972">
        <v>8.84</v>
      </c>
      <c r="I32" s="972">
        <v>7.39</v>
      </c>
      <c r="J32" s="972">
        <v>9.65</v>
      </c>
      <c r="K32" s="972">
        <v>10.119999999999999</v>
      </c>
      <c r="L32" s="164">
        <v>8.98</v>
      </c>
      <c r="M32" s="164">
        <v>7.35</v>
      </c>
      <c r="N32" s="164">
        <v>8.68</v>
      </c>
      <c r="O32" s="164">
        <v>6.92</v>
      </c>
      <c r="P32" s="164">
        <v>7.08</v>
      </c>
      <c r="Q32" s="164">
        <v>5.24</v>
      </c>
      <c r="R32" s="164">
        <v>7.68</v>
      </c>
      <c r="S32" s="555">
        <v>7.29</v>
      </c>
      <c r="T32" s="164">
        <v>6.48</v>
      </c>
      <c r="U32" s="164">
        <v>5.41</v>
      </c>
      <c r="V32" s="1018">
        <v>5.77</v>
      </c>
      <c r="W32" s="1018">
        <v>6.21</v>
      </c>
      <c r="X32" s="164">
        <v>5.77</v>
      </c>
      <c r="Y32" s="164">
        <v>4.72</v>
      </c>
      <c r="Z32" s="164">
        <v>6.48</v>
      </c>
      <c r="AA32" s="1218">
        <v>8.14</v>
      </c>
      <c r="AB32" s="1218">
        <v>8.98</v>
      </c>
      <c r="AC32" s="1218">
        <v>6.74</v>
      </c>
      <c r="AD32" s="1218">
        <v>10.27</v>
      </c>
      <c r="AE32" s="1585">
        <v>9.18</v>
      </c>
      <c r="AF32" s="455"/>
    </row>
    <row r="33" spans="1:33" s="66" customFormat="1" ht="11.1" customHeight="1">
      <c r="A33" s="158"/>
      <c r="B33" s="141"/>
      <c r="C33" s="213"/>
      <c r="D33" s="535" t="s">
        <v>455</v>
      </c>
      <c r="E33" s="535"/>
      <c r="F33" s="988"/>
      <c r="G33" s="988"/>
      <c r="H33" s="972">
        <v>50.4</v>
      </c>
      <c r="I33" s="972">
        <v>51.42</v>
      </c>
      <c r="J33" s="972">
        <v>43.55</v>
      </c>
      <c r="K33" s="972">
        <v>44.48</v>
      </c>
      <c r="L33" s="164">
        <v>44.48</v>
      </c>
      <c r="M33" s="164">
        <v>50.56</v>
      </c>
      <c r="N33" s="164">
        <v>43.42</v>
      </c>
      <c r="O33" s="164">
        <v>45.33</v>
      </c>
      <c r="P33" s="164">
        <v>44.4</v>
      </c>
      <c r="Q33" s="164">
        <v>47.98</v>
      </c>
      <c r="R33" s="164">
        <v>51.45</v>
      </c>
      <c r="S33" s="555">
        <v>49.7</v>
      </c>
      <c r="T33" s="164">
        <v>50.42</v>
      </c>
      <c r="U33" s="164">
        <v>52.94</v>
      </c>
      <c r="V33" s="1018">
        <v>55.63</v>
      </c>
      <c r="W33" s="1018">
        <v>53.49</v>
      </c>
      <c r="X33" s="164">
        <v>51.98</v>
      </c>
      <c r="Y33" s="164">
        <v>55.51</v>
      </c>
      <c r="Z33" s="164">
        <v>47.64</v>
      </c>
      <c r="AA33" s="1218">
        <v>48.24</v>
      </c>
      <c r="AB33" s="1218">
        <v>45.94</v>
      </c>
      <c r="AC33" s="1218">
        <v>52.49</v>
      </c>
      <c r="AD33" s="1218">
        <v>43.13</v>
      </c>
      <c r="AE33" s="1585">
        <v>43.31</v>
      </c>
      <c r="AF33" s="455"/>
    </row>
    <row r="34" spans="1:33" s="66" customFormat="1" ht="11.1" customHeight="1">
      <c r="A34" s="162"/>
      <c r="B34" s="141"/>
      <c r="C34" s="213"/>
      <c r="D34" s="535" t="s">
        <v>125</v>
      </c>
      <c r="E34" s="535"/>
      <c r="F34" s="988"/>
      <c r="G34" s="988"/>
      <c r="H34" s="973">
        <v>78</v>
      </c>
      <c r="I34" s="973">
        <v>197</v>
      </c>
      <c r="J34" s="973">
        <v>679</v>
      </c>
      <c r="K34" s="973">
        <v>783</v>
      </c>
      <c r="L34" s="732">
        <v>551</v>
      </c>
      <c r="M34" s="732">
        <v>202</v>
      </c>
      <c r="N34" s="732">
        <v>665</v>
      </c>
      <c r="O34" s="732">
        <v>422</v>
      </c>
      <c r="P34" s="732">
        <v>611</v>
      </c>
      <c r="Q34" s="732">
        <v>-8</v>
      </c>
      <c r="R34" s="732">
        <v>625</v>
      </c>
      <c r="S34" s="992">
        <v>579</v>
      </c>
      <c r="T34" s="992">
        <v>422</v>
      </c>
      <c r="U34" s="732">
        <v>191</v>
      </c>
      <c r="V34" s="1286">
        <v>474</v>
      </c>
      <c r="W34" s="1286">
        <v>572</v>
      </c>
      <c r="X34" s="732">
        <v>435</v>
      </c>
      <c r="Y34" s="732">
        <v>165</v>
      </c>
      <c r="Z34" s="732">
        <v>532</v>
      </c>
      <c r="AA34" s="1219">
        <v>837</v>
      </c>
      <c r="AB34" s="1219">
        <v>920</v>
      </c>
      <c r="AC34" s="1219">
        <v>17</v>
      </c>
      <c r="AD34" s="1219">
        <v>872</v>
      </c>
      <c r="AE34" s="1586">
        <v>718</v>
      </c>
      <c r="AF34" s="455"/>
    </row>
    <row r="35" spans="1:33" s="108" customFormat="1" ht="11.1" customHeight="1">
      <c r="A35" s="158"/>
      <c r="B35" s="141"/>
      <c r="C35" s="213"/>
      <c r="D35" s="984" t="s">
        <v>139</v>
      </c>
      <c r="E35" s="984"/>
      <c r="F35" s="988"/>
      <c r="G35" s="988"/>
      <c r="H35" s="973">
        <v>2105</v>
      </c>
      <c r="I35" s="973">
        <v>2082</v>
      </c>
      <c r="J35" s="973">
        <v>679</v>
      </c>
      <c r="K35" s="973">
        <v>1462</v>
      </c>
      <c r="L35" s="732">
        <v>2013</v>
      </c>
      <c r="M35" s="732">
        <v>2215</v>
      </c>
      <c r="N35" s="732">
        <v>665</v>
      </c>
      <c r="O35" s="732">
        <v>1087</v>
      </c>
      <c r="P35" s="732">
        <v>1698</v>
      </c>
      <c r="Q35" s="732">
        <v>1690</v>
      </c>
      <c r="R35" s="732">
        <v>625</v>
      </c>
      <c r="S35" s="992">
        <v>1204</v>
      </c>
      <c r="T35" s="992">
        <v>1626</v>
      </c>
      <c r="U35" s="732">
        <v>1817</v>
      </c>
      <c r="V35" s="1286">
        <v>474</v>
      </c>
      <c r="W35" s="1286">
        <v>1046</v>
      </c>
      <c r="X35" s="732">
        <v>1481</v>
      </c>
      <c r="Y35" s="732">
        <v>1646</v>
      </c>
      <c r="Z35" s="732">
        <v>532</v>
      </c>
      <c r="AA35" s="1219">
        <v>1369</v>
      </c>
      <c r="AB35" s="1219">
        <v>2289</v>
      </c>
      <c r="AC35" s="1219">
        <v>2306</v>
      </c>
      <c r="AD35" s="1219">
        <v>872</v>
      </c>
      <c r="AE35" s="1586">
        <v>1590</v>
      </c>
      <c r="AF35" s="455"/>
    </row>
    <row r="36" spans="1:33" s="66" customFormat="1" ht="11.1" customHeight="1">
      <c r="A36" s="158"/>
      <c r="B36" s="141"/>
      <c r="C36" s="213"/>
      <c r="D36" s="984" t="s">
        <v>141</v>
      </c>
      <c r="E36" s="984"/>
      <c r="F36" s="988"/>
      <c r="G36" s="988"/>
      <c r="H36" s="975">
        <v>2.1</v>
      </c>
      <c r="I36" s="975">
        <v>2.16</v>
      </c>
      <c r="J36" s="975">
        <v>2.2000000000000002</v>
      </c>
      <c r="K36" s="975">
        <v>2.2000000000000002</v>
      </c>
      <c r="L36" s="976">
        <v>2.19</v>
      </c>
      <c r="M36" s="976">
        <v>2.21</v>
      </c>
      <c r="N36" s="976">
        <v>2.25</v>
      </c>
      <c r="O36" s="976">
        <v>2.17</v>
      </c>
      <c r="P36" s="976">
        <v>2.12</v>
      </c>
      <c r="Q36" s="164">
        <v>2.11</v>
      </c>
      <c r="R36" s="164">
        <v>2.0299999999999998</v>
      </c>
      <c r="S36" s="555">
        <v>1.98</v>
      </c>
      <c r="T36" s="164">
        <v>1.9</v>
      </c>
      <c r="U36" s="164">
        <v>1.81</v>
      </c>
      <c r="V36" s="1018">
        <v>1.82</v>
      </c>
      <c r="W36" s="1018">
        <v>1.83</v>
      </c>
      <c r="X36" s="164">
        <v>1.78</v>
      </c>
      <c r="Y36" s="164">
        <v>1.78</v>
      </c>
      <c r="Z36" s="164">
        <v>1.84</v>
      </c>
      <c r="AA36" s="976">
        <v>1.85</v>
      </c>
      <c r="AB36" s="976">
        <v>1.86</v>
      </c>
      <c r="AC36" s="976">
        <v>1.86</v>
      </c>
      <c r="AD36" s="976">
        <v>1.88</v>
      </c>
      <c r="AE36" s="1587">
        <v>1.93</v>
      </c>
      <c r="AF36" s="455"/>
    </row>
    <row r="37" spans="1:33" s="66" customFormat="1" ht="11.1" customHeight="1">
      <c r="A37" s="158"/>
      <c r="B37" s="141"/>
      <c r="C37" s="213"/>
      <c r="D37" s="984" t="s">
        <v>142</v>
      </c>
      <c r="E37" s="984"/>
      <c r="F37" s="988"/>
      <c r="G37" s="988"/>
      <c r="H37" s="975">
        <v>2.33</v>
      </c>
      <c r="I37" s="975">
        <v>2.4500000000000002</v>
      </c>
      <c r="J37" s="975">
        <v>2.48</v>
      </c>
      <c r="K37" s="975">
        <v>2.4700000000000002</v>
      </c>
      <c r="L37" s="976">
        <v>2.4500000000000002</v>
      </c>
      <c r="M37" s="976">
        <v>2.44</v>
      </c>
      <c r="N37" s="976">
        <v>2.5</v>
      </c>
      <c r="O37" s="976">
        <v>2.42</v>
      </c>
      <c r="P37" s="976">
        <v>2.34</v>
      </c>
      <c r="Q37" s="164">
        <v>2.35</v>
      </c>
      <c r="R37" s="164">
        <v>2.2599999999999998</v>
      </c>
      <c r="S37" s="555">
        <v>2.2200000000000002</v>
      </c>
      <c r="T37" s="164">
        <v>2.12</v>
      </c>
      <c r="U37" s="164">
        <v>2.02</v>
      </c>
      <c r="V37" s="1018">
        <v>2.0699999999999998</v>
      </c>
      <c r="W37" s="1018">
        <v>2.08</v>
      </c>
      <c r="X37" s="164">
        <v>2.0299999999999998</v>
      </c>
      <c r="Y37" s="164">
        <v>2.0099999999999998</v>
      </c>
      <c r="Z37" s="164">
        <v>2.0699999999999998</v>
      </c>
      <c r="AA37" s="976">
        <v>2.0699999999999998</v>
      </c>
      <c r="AB37" s="976">
        <v>2.0699999999999998</v>
      </c>
      <c r="AC37" s="976">
        <v>2.08</v>
      </c>
      <c r="AD37" s="976">
        <v>2.11</v>
      </c>
      <c r="AE37" s="1587">
        <v>2.17</v>
      </c>
      <c r="AF37" s="455"/>
    </row>
    <row r="38" spans="1:33" s="66" customFormat="1" ht="11.1" customHeight="1">
      <c r="A38" s="158"/>
      <c r="B38" s="141"/>
      <c r="C38" s="213"/>
      <c r="D38" s="984" t="s">
        <v>143</v>
      </c>
      <c r="E38" s="984"/>
      <c r="F38" s="989"/>
      <c r="G38" s="989"/>
      <c r="H38" s="975">
        <v>2.02</v>
      </c>
      <c r="I38" s="975">
        <v>2.15</v>
      </c>
      <c r="J38" s="975">
        <v>2.2000000000000002</v>
      </c>
      <c r="K38" s="975">
        <v>2.2000000000000002</v>
      </c>
      <c r="L38" s="976">
        <v>2.2000000000000002</v>
      </c>
      <c r="M38" s="976">
        <v>2.2000000000000002</v>
      </c>
      <c r="N38" s="976">
        <v>2.25</v>
      </c>
      <c r="O38" s="976">
        <v>2.21</v>
      </c>
      <c r="P38" s="976">
        <v>2.1800000000000002</v>
      </c>
      <c r="Q38" s="164">
        <v>2.16</v>
      </c>
      <c r="R38" s="164">
        <v>2.0299999999999998</v>
      </c>
      <c r="S38" s="555">
        <v>2.0099999999999998</v>
      </c>
      <c r="T38" s="164">
        <v>1.97</v>
      </c>
      <c r="U38" s="164">
        <v>1.93</v>
      </c>
      <c r="V38" s="1018">
        <v>1.82</v>
      </c>
      <c r="W38" s="1018">
        <v>1.83</v>
      </c>
      <c r="X38" s="164">
        <v>1.81</v>
      </c>
      <c r="Y38" s="164">
        <v>1.8</v>
      </c>
      <c r="Z38" s="164">
        <v>1.84</v>
      </c>
      <c r="AA38" s="976">
        <v>1.85</v>
      </c>
      <c r="AB38" s="976">
        <v>1.85</v>
      </c>
      <c r="AC38" s="976">
        <v>1.85</v>
      </c>
      <c r="AD38" s="976">
        <v>1.88</v>
      </c>
      <c r="AE38" s="1587">
        <v>1.91</v>
      </c>
      <c r="AF38" s="455"/>
    </row>
    <row r="39" spans="1:33" s="66" customFormat="1" ht="11.1" customHeight="1">
      <c r="A39" s="158"/>
      <c r="B39" s="141"/>
      <c r="C39" s="213"/>
      <c r="D39" s="985" t="s">
        <v>144</v>
      </c>
      <c r="E39" s="985"/>
      <c r="F39" s="990"/>
      <c r="G39" s="990"/>
      <c r="H39" s="986">
        <v>2.2200000000000002</v>
      </c>
      <c r="I39" s="986">
        <v>2.41</v>
      </c>
      <c r="J39" s="986">
        <v>2.48</v>
      </c>
      <c r="K39" s="986">
        <v>2.4700000000000002</v>
      </c>
      <c r="L39" s="558">
        <v>2.4700000000000002</v>
      </c>
      <c r="M39" s="558">
        <v>2.46</v>
      </c>
      <c r="N39" s="558">
        <v>2.5</v>
      </c>
      <c r="O39" s="558">
        <v>2.46</v>
      </c>
      <c r="P39" s="558">
        <v>2.42</v>
      </c>
      <c r="Q39" s="558">
        <v>2.4</v>
      </c>
      <c r="R39" s="558">
        <v>2.2599999999999998</v>
      </c>
      <c r="S39" s="559">
        <v>2.2400000000000002</v>
      </c>
      <c r="T39" s="558">
        <v>2.2000000000000002</v>
      </c>
      <c r="U39" s="558">
        <v>2.16</v>
      </c>
      <c r="V39" s="1287">
        <v>2.0699999999999998</v>
      </c>
      <c r="W39" s="1287">
        <v>2.0699999999999998</v>
      </c>
      <c r="X39" s="558">
        <v>2.06</v>
      </c>
      <c r="Y39" s="558">
        <v>2.0499999999999998</v>
      </c>
      <c r="Z39" s="558">
        <v>2.0699999999999998</v>
      </c>
      <c r="AA39" s="1220">
        <v>2.0699999999999998</v>
      </c>
      <c r="AB39" s="1220">
        <v>2.0699999999999998</v>
      </c>
      <c r="AC39" s="1220">
        <v>2.0699999999999998</v>
      </c>
      <c r="AD39" s="1220">
        <v>2.11</v>
      </c>
      <c r="AE39" s="1592">
        <v>2.14</v>
      </c>
      <c r="AF39" s="455"/>
    </row>
    <row r="40" spans="1:33" s="66" customFormat="1" ht="20.25" customHeight="1">
      <c r="A40" s="169"/>
      <c r="B40" s="170"/>
      <c r="C40" s="170"/>
      <c r="D40" s="171"/>
      <c r="E40" s="171"/>
      <c r="F40" s="171"/>
      <c r="G40" s="171"/>
      <c r="H40" s="172" t="s">
        <v>17</v>
      </c>
      <c r="I40" s="172" t="s">
        <v>18</v>
      </c>
      <c r="J40" s="172" t="s">
        <v>10</v>
      </c>
      <c r="K40" s="172" t="s">
        <v>20</v>
      </c>
      <c r="L40" s="172" t="s">
        <v>47</v>
      </c>
      <c r="M40" s="172" t="s">
        <v>52</v>
      </c>
      <c r="N40" s="172" t="s">
        <v>447</v>
      </c>
      <c r="O40" s="172" t="s">
        <v>462</v>
      </c>
      <c r="P40" s="172" t="s">
        <v>482</v>
      </c>
      <c r="Q40" s="172" t="s">
        <v>490</v>
      </c>
      <c r="R40" s="153" t="s">
        <v>496</v>
      </c>
      <c r="S40" s="153" t="s">
        <v>510</v>
      </c>
      <c r="T40" s="153" t="s">
        <v>515</v>
      </c>
      <c r="U40" s="153" t="s">
        <v>526</v>
      </c>
      <c r="V40" s="153" t="s">
        <v>544</v>
      </c>
      <c r="W40" s="153" t="s">
        <v>542</v>
      </c>
      <c r="X40" s="153" t="s">
        <v>552</v>
      </c>
      <c r="Y40" s="153" t="s">
        <v>553</v>
      </c>
      <c r="Z40" s="153" t="s">
        <v>571</v>
      </c>
      <c r="AA40" s="153" t="s">
        <v>577</v>
      </c>
      <c r="AB40" s="153" t="s">
        <v>584</v>
      </c>
      <c r="AC40" s="153" t="s">
        <v>593</v>
      </c>
      <c r="AD40" s="153" t="s">
        <v>599</v>
      </c>
      <c r="AE40" s="1448" t="s">
        <v>606</v>
      </c>
      <c r="AF40" s="455"/>
    </row>
    <row r="41" spans="1:33" s="66" customFormat="1" ht="11.1" hidden="1" customHeight="1">
      <c r="A41" s="173"/>
      <c r="B41" s="174"/>
      <c r="C41" s="213"/>
      <c r="D41" s="163"/>
      <c r="E41" s="163"/>
      <c r="F41" s="163"/>
      <c r="G41" s="163"/>
      <c r="H41" s="217"/>
      <c r="I41" s="217"/>
      <c r="J41" s="217"/>
      <c r="K41" s="217"/>
      <c r="L41" s="217"/>
      <c r="M41" s="217"/>
      <c r="N41" s="217"/>
      <c r="O41" s="217"/>
      <c r="P41" s="217"/>
      <c r="Q41" s="217"/>
      <c r="R41" s="217"/>
      <c r="S41" s="217"/>
      <c r="T41" s="217"/>
      <c r="U41" s="217"/>
      <c r="V41" s="217"/>
      <c r="W41" s="217"/>
      <c r="X41" s="217"/>
      <c r="Y41" s="217"/>
      <c r="Z41" s="217"/>
      <c r="AA41" s="217"/>
      <c r="AB41" s="217"/>
      <c r="AC41" s="217"/>
      <c r="AD41" s="217"/>
      <c r="AE41" s="217"/>
      <c r="AF41" s="455"/>
    </row>
    <row r="42" spans="1:33" s="66" customFormat="1" ht="15" customHeight="1">
      <c r="A42" s="173"/>
      <c r="B42" s="174"/>
      <c r="C42" s="214"/>
      <c r="D42" s="322" t="s">
        <v>101</v>
      </c>
      <c r="E42" s="323"/>
      <c r="F42" s="323"/>
      <c r="G42" s="323"/>
      <c r="H42" s="218"/>
      <c r="I42" s="218"/>
      <c r="J42" s="218"/>
      <c r="K42" s="218"/>
      <c r="L42" s="212"/>
      <c r="M42" s="319"/>
      <c r="N42" s="319"/>
      <c r="O42" s="319"/>
      <c r="P42" s="319"/>
      <c r="Q42" s="319"/>
      <c r="R42" s="319"/>
      <c r="S42" s="319"/>
      <c r="T42" s="319"/>
      <c r="U42" s="319"/>
      <c r="V42" s="319"/>
      <c r="W42" s="319"/>
      <c r="X42" s="319"/>
      <c r="Y42" s="319"/>
      <c r="Z42" s="358"/>
      <c r="AA42" s="319"/>
      <c r="AB42" s="319"/>
      <c r="AC42" s="358"/>
      <c r="AD42" s="358"/>
      <c r="AE42" s="358" t="s">
        <v>566</v>
      </c>
      <c r="AF42" s="455"/>
    </row>
    <row r="43" spans="1:33" s="66" customFormat="1" ht="11.1" customHeight="1">
      <c r="A43" s="173"/>
      <c r="B43" s="174"/>
      <c r="C43" s="213"/>
      <c r="D43" s="516" t="s">
        <v>61</v>
      </c>
      <c r="E43" s="516"/>
      <c r="F43" s="516"/>
      <c r="G43" s="516"/>
      <c r="H43" s="517">
        <v>958536</v>
      </c>
      <c r="I43" s="517">
        <v>1000847</v>
      </c>
      <c r="J43" s="517">
        <v>1014733</v>
      </c>
      <c r="K43" s="517">
        <v>1042281</v>
      </c>
      <c r="L43" s="517">
        <v>1049373</v>
      </c>
      <c r="M43" s="518">
        <v>1009829</v>
      </c>
      <c r="N43" s="518">
        <v>1020181</v>
      </c>
      <c r="O43" s="518">
        <v>1056842</v>
      </c>
      <c r="P43" s="518">
        <v>1116748</v>
      </c>
      <c r="Q43" s="518">
        <v>1111798</v>
      </c>
      <c r="R43" s="518">
        <v>1157422</v>
      </c>
      <c r="S43" s="519">
        <v>1182267</v>
      </c>
      <c r="T43" s="519">
        <v>1214066</v>
      </c>
      <c r="U43" s="518">
        <v>1189188</v>
      </c>
      <c r="V43" s="1288">
        <v>1203718</v>
      </c>
      <c r="W43" s="1288">
        <v>1239689</v>
      </c>
      <c r="X43" s="519">
        <v>1236925</v>
      </c>
      <c r="Y43" s="518">
        <v>1249534</v>
      </c>
      <c r="Z43" s="518">
        <v>1297472</v>
      </c>
      <c r="AA43" s="518">
        <v>1345986</v>
      </c>
      <c r="AB43" s="518">
        <v>1370024</v>
      </c>
      <c r="AC43" s="518">
        <v>1344395</v>
      </c>
      <c r="AD43" s="518">
        <v>1376480</v>
      </c>
      <c r="AE43" s="1588">
        <v>1402292</v>
      </c>
      <c r="AF43" s="504"/>
    </row>
    <row r="44" spans="1:33" s="66" customFormat="1" ht="10.5" customHeight="1">
      <c r="A44" s="173"/>
      <c r="B44" s="174"/>
      <c r="C44" s="213"/>
      <c r="D44" s="14"/>
      <c r="E44" s="14" t="s">
        <v>62</v>
      </c>
      <c r="F44" s="14"/>
      <c r="G44" s="14"/>
      <c r="H44" s="520">
        <v>565352</v>
      </c>
      <c r="I44" s="520">
        <v>592300</v>
      </c>
      <c r="J44" s="520">
        <v>591392</v>
      </c>
      <c r="K44" s="520">
        <v>594011</v>
      </c>
      <c r="L44" s="520">
        <v>594820</v>
      </c>
      <c r="M44" s="521">
        <v>570693</v>
      </c>
      <c r="N44" s="522">
        <v>578517</v>
      </c>
      <c r="O44" s="521">
        <v>607719</v>
      </c>
      <c r="P44" s="523">
        <v>651976</v>
      </c>
      <c r="Q44" s="523">
        <v>657854</v>
      </c>
      <c r="R44" s="523">
        <v>691697</v>
      </c>
      <c r="S44" s="524">
        <v>715671</v>
      </c>
      <c r="T44" s="524">
        <v>723479</v>
      </c>
      <c r="U44" s="522">
        <v>705914</v>
      </c>
      <c r="V44" s="1289">
        <v>712575</v>
      </c>
      <c r="W44" s="1289">
        <v>739669</v>
      </c>
      <c r="X44" s="524">
        <v>733245</v>
      </c>
      <c r="Y44" s="522">
        <v>752475</v>
      </c>
      <c r="Z44" s="522">
        <v>782991</v>
      </c>
      <c r="AA44" s="522">
        <v>812602</v>
      </c>
      <c r="AB44" s="522">
        <v>818389</v>
      </c>
      <c r="AC44" s="522">
        <v>804923</v>
      </c>
      <c r="AD44" s="522">
        <v>824527</v>
      </c>
      <c r="AE44" s="1589">
        <v>846786</v>
      </c>
      <c r="AF44" s="504"/>
    </row>
    <row r="45" spans="1:33" s="66" customFormat="1" ht="10.5" customHeight="1">
      <c r="A45" s="173"/>
      <c r="B45" s="174"/>
      <c r="C45" s="213"/>
      <c r="D45" s="14"/>
      <c r="E45" s="14" t="s">
        <v>63</v>
      </c>
      <c r="F45" s="14"/>
      <c r="G45" s="14"/>
      <c r="H45" s="521">
        <v>393184</v>
      </c>
      <c r="I45" s="520">
        <v>408547</v>
      </c>
      <c r="J45" s="520">
        <v>423341</v>
      </c>
      <c r="K45" s="520">
        <v>448270</v>
      </c>
      <c r="L45" s="520">
        <v>454553</v>
      </c>
      <c r="M45" s="521">
        <v>439136</v>
      </c>
      <c r="N45" s="525">
        <v>441664</v>
      </c>
      <c r="O45" s="521">
        <v>449123</v>
      </c>
      <c r="P45" s="525">
        <v>464772</v>
      </c>
      <c r="Q45" s="525">
        <v>453944</v>
      </c>
      <c r="R45" s="525">
        <v>465725</v>
      </c>
      <c r="S45" s="526">
        <v>466596</v>
      </c>
      <c r="T45" s="526">
        <v>490587</v>
      </c>
      <c r="U45" s="525">
        <v>483274</v>
      </c>
      <c r="V45" s="1290">
        <v>491143</v>
      </c>
      <c r="W45" s="1290">
        <v>500020</v>
      </c>
      <c r="X45" s="526">
        <v>503680</v>
      </c>
      <c r="Y45" s="525">
        <v>497059</v>
      </c>
      <c r="Z45" s="525">
        <v>514481</v>
      </c>
      <c r="AA45" s="525">
        <v>533384</v>
      </c>
      <c r="AB45" s="525">
        <v>551635</v>
      </c>
      <c r="AC45" s="525">
        <v>539472</v>
      </c>
      <c r="AD45" s="525">
        <v>551953</v>
      </c>
      <c r="AE45" s="1590">
        <v>555506</v>
      </c>
      <c r="AF45" s="504"/>
      <c r="AG45" s="1212"/>
    </row>
    <row r="46" spans="1:33" s="108" customFormat="1" ht="10.5" customHeight="1">
      <c r="A46" s="173"/>
      <c r="B46" s="174"/>
      <c r="C46" s="213"/>
      <c r="D46" s="516" t="s">
        <v>64</v>
      </c>
      <c r="E46" s="516"/>
      <c r="F46" s="516"/>
      <c r="G46" s="516"/>
      <c r="H46" s="517">
        <v>56511</v>
      </c>
      <c r="I46" s="517">
        <v>65537</v>
      </c>
      <c r="J46" s="517">
        <v>67490</v>
      </c>
      <c r="K46" s="517">
        <v>70241</v>
      </c>
      <c r="L46" s="517">
        <v>65896</v>
      </c>
      <c r="M46" s="518">
        <v>66089</v>
      </c>
      <c r="N46" s="518">
        <v>72836</v>
      </c>
      <c r="O46" s="518">
        <v>78688</v>
      </c>
      <c r="P46" s="518">
        <v>79681</v>
      </c>
      <c r="Q46" s="518">
        <v>79755</v>
      </c>
      <c r="R46" s="518">
        <v>84893</v>
      </c>
      <c r="S46" s="519">
        <v>89634</v>
      </c>
      <c r="T46" s="519">
        <v>89248</v>
      </c>
      <c r="U46" s="518">
        <v>90051</v>
      </c>
      <c r="V46" s="1288">
        <v>96801</v>
      </c>
      <c r="W46" s="1288">
        <v>105599</v>
      </c>
      <c r="X46" s="519">
        <v>104400</v>
      </c>
      <c r="Y46" s="518">
        <v>111925</v>
      </c>
      <c r="Z46" s="518">
        <v>131210</v>
      </c>
      <c r="AA46" s="518">
        <v>141846</v>
      </c>
      <c r="AB46" s="518">
        <v>149142</v>
      </c>
      <c r="AC46" s="518">
        <v>143959</v>
      </c>
      <c r="AD46" s="518">
        <v>162334</v>
      </c>
      <c r="AE46" s="1588">
        <v>168293</v>
      </c>
      <c r="AF46" s="504"/>
    </row>
    <row r="47" spans="1:33" s="108" customFormat="1" ht="11.1" customHeight="1">
      <c r="A47" s="173"/>
      <c r="B47" s="174"/>
      <c r="C47" s="213"/>
      <c r="D47" s="14"/>
      <c r="E47" s="14" t="s">
        <v>66</v>
      </c>
      <c r="F47" s="14"/>
      <c r="G47" s="14"/>
      <c r="H47" s="520">
        <v>42871</v>
      </c>
      <c r="I47" s="520">
        <v>46926</v>
      </c>
      <c r="J47" s="520">
        <v>47092</v>
      </c>
      <c r="K47" s="520">
        <v>48105</v>
      </c>
      <c r="L47" s="520">
        <v>47816</v>
      </c>
      <c r="M47" s="521">
        <v>48120</v>
      </c>
      <c r="N47" s="522">
        <v>48760</v>
      </c>
      <c r="O47" s="521">
        <v>49031</v>
      </c>
      <c r="P47" s="523">
        <v>49470</v>
      </c>
      <c r="Q47" s="523">
        <v>50675</v>
      </c>
      <c r="R47" s="1208">
        <v>49334</v>
      </c>
      <c r="S47" s="524">
        <v>51736</v>
      </c>
      <c r="T47" s="524">
        <v>53248</v>
      </c>
      <c r="U47" s="522">
        <v>54253</v>
      </c>
      <c r="V47" s="1289">
        <v>57663</v>
      </c>
      <c r="W47" s="1289">
        <v>60019</v>
      </c>
      <c r="X47" s="524">
        <v>63055</v>
      </c>
      <c r="Y47" s="522">
        <v>67634</v>
      </c>
      <c r="Z47" s="522">
        <v>73071</v>
      </c>
      <c r="AA47" s="522">
        <v>80452</v>
      </c>
      <c r="AB47" s="522">
        <v>83319</v>
      </c>
      <c r="AC47" s="522">
        <v>84445</v>
      </c>
      <c r="AD47" s="522">
        <v>86476</v>
      </c>
      <c r="AE47" s="1589">
        <v>94896</v>
      </c>
      <c r="AF47" s="455"/>
    </row>
    <row r="48" spans="1:33" s="108" customFormat="1" ht="11.1" customHeight="1">
      <c r="A48" s="173"/>
      <c r="B48" s="174"/>
      <c r="C48" s="213"/>
      <c r="D48" s="14"/>
      <c r="E48" s="14" t="s">
        <v>65</v>
      </c>
      <c r="F48" s="14"/>
      <c r="G48" s="14"/>
      <c r="H48" s="520">
        <v>5399</v>
      </c>
      <c r="I48" s="520">
        <v>10641</v>
      </c>
      <c r="J48" s="520">
        <v>12484</v>
      </c>
      <c r="K48" s="520">
        <v>13892</v>
      </c>
      <c r="L48" s="520">
        <v>9384</v>
      </c>
      <c r="M48" s="521">
        <v>8861</v>
      </c>
      <c r="N48" s="521">
        <v>15094</v>
      </c>
      <c r="O48" s="521">
        <v>20125</v>
      </c>
      <c r="P48" s="521">
        <v>20026</v>
      </c>
      <c r="Q48" s="521">
        <v>17978</v>
      </c>
      <c r="R48" s="527">
        <v>24000</v>
      </c>
      <c r="S48" s="527">
        <v>26605</v>
      </c>
      <c r="T48" s="527">
        <v>24667</v>
      </c>
      <c r="U48" s="521">
        <v>23721</v>
      </c>
      <c r="V48" s="1291">
        <v>27280</v>
      </c>
      <c r="W48" s="1291">
        <v>32997</v>
      </c>
      <c r="X48" s="527">
        <v>27399</v>
      </c>
      <c r="Y48" s="521">
        <v>28863</v>
      </c>
      <c r="Z48" s="521">
        <v>41491</v>
      </c>
      <c r="AA48" s="521">
        <v>42688</v>
      </c>
      <c r="AB48" s="521">
        <v>44915</v>
      </c>
      <c r="AC48" s="521">
        <v>39960</v>
      </c>
      <c r="AD48" s="521">
        <v>56182</v>
      </c>
      <c r="AE48" s="1591">
        <v>53987</v>
      </c>
      <c r="AF48" s="455"/>
    </row>
    <row r="49" spans="1:33" s="66" customFormat="1" ht="11.1" customHeight="1">
      <c r="A49" s="173"/>
      <c r="B49" s="174"/>
      <c r="C49" s="213"/>
      <c r="D49" s="14"/>
      <c r="E49" s="14" t="s">
        <v>67</v>
      </c>
      <c r="F49" s="14"/>
      <c r="G49" s="14"/>
      <c r="H49" s="520">
        <v>7956</v>
      </c>
      <c r="I49" s="520">
        <v>7691</v>
      </c>
      <c r="J49" s="520">
        <v>7618</v>
      </c>
      <c r="K49" s="520">
        <v>7915</v>
      </c>
      <c r="L49" s="520">
        <v>8400</v>
      </c>
      <c r="M49" s="521">
        <v>8498</v>
      </c>
      <c r="N49" s="521">
        <v>8358</v>
      </c>
      <c r="O49" s="521">
        <v>8892</v>
      </c>
      <c r="P49" s="521">
        <v>9543</v>
      </c>
      <c r="Q49" s="521">
        <v>10165</v>
      </c>
      <c r="R49" s="527">
        <v>10572</v>
      </c>
      <c r="S49" s="527">
        <v>10290</v>
      </c>
      <c r="T49" s="527">
        <v>10313</v>
      </c>
      <c r="U49" s="521">
        <v>10847</v>
      </c>
      <c r="V49" s="1291">
        <v>10578</v>
      </c>
      <c r="W49" s="1291">
        <v>11337</v>
      </c>
      <c r="X49" s="527">
        <v>12310</v>
      </c>
      <c r="Y49" s="521">
        <v>13495</v>
      </c>
      <c r="Z49" s="521">
        <v>14679</v>
      </c>
      <c r="AA49" s="521">
        <v>15969</v>
      </c>
      <c r="AB49" s="521">
        <v>18144</v>
      </c>
      <c r="AC49" s="521">
        <v>16623</v>
      </c>
      <c r="AD49" s="521">
        <v>16658</v>
      </c>
      <c r="AE49" s="1591">
        <v>16448</v>
      </c>
      <c r="AF49" s="455"/>
    </row>
    <row r="50" spans="1:33" s="66" customFormat="1" ht="11.25">
      <c r="A50" s="173"/>
      <c r="B50" s="174"/>
      <c r="C50" s="213"/>
      <c r="D50" s="14"/>
      <c r="E50" s="14" t="s">
        <v>68</v>
      </c>
      <c r="F50" s="14"/>
      <c r="G50" s="14"/>
      <c r="H50" s="520">
        <v>104</v>
      </c>
      <c r="I50" s="520">
        <v>106</v>
      </c>
      <c r="J50" s="520">
        <v>108</v>
      </c>
      <c r="K50" s="520">
        <v>110</v>
      </c>
      <c r="L50" s="520">
        <v>113</v>
      </c>
      <c r="M50" s="521">
        <v>418</v>
      </c>
      <c r="N50" s="521">
        <v>415</v>
      </c>
      <c r="O50" s="521">
        <v>417</v>
      </c>
      <c r="P50" s="521">
        <v>420</v>
      </c>
      <c r="Q50" s="521">
        <v>723</v>
      </c>
      <c r="R50" s="527">
        <v>739</v>
      </c>
      <c r="S50" s="527">
        <v>753</v>
      </c>
      <c r="T50" s="527">
        <v>752</v>
      </c>
      <c r="U50" s="521">
        <v>778</v>
      </c>
      <c r="V50" s="1291">
        <v>787</v>
      </c>
      <c r="W50" s="1291">
        <v>776</v>
      </c>
      <c r="X50" s="527">
        <v>1095</v>
      </c>
      <c r="Y50" s="521">
        <v>1191</v>
      </c>
      <c r="Z50" s="521">
        <v>1233</v>
      </c>
      <c r="AA50" s="521">
        <v>1767</v>
      </c>
      <c r="AB50" s="521">
        <v>1776</v>
      </c>
      <c r="AC50" s="521">
        <v>1896</v>
      </c>
      <c r="AD50" s="521">
        <v>1934</v>
      </c>
      <c r="AE50" s="1591">
        <v>1856</v>
      </c>
      <c r="AF50" s="455"/>
    </row>
    <row r="51" spans="1:33" s="108" customFormat="1" ht="11.25">
      <c r="A51" s="173"/>
      <c r="B51" s="174"/>
      <c r="C51" s="213"/>
      <c r="D51" s="14"/>
      <c r="E51" s="1203" t="s">
        <v>531</v>
      </c>
      <c r="F51" s="1100"/>
      <c r="G51" s="14"/>
      <c r="H51" s="520"/>
      <c r="I51" s="520"/>
      <c r="J51" s="520"/>
      <c r="K51" s="520"/>
      <c r="L51" s="520"/>
      <c r="M51" s="521"/>
      <c r="N51" s="521"/>
      <c r="O51" s="521"/>
      <c r="P51" s="521"/>
      <c r="Q51" s="521"/>
      <c r="R51" s="527"/>
      <c r="S51" s="527"/>
      <c r="T51" s="527"/>
      <c r="U51" s="521">
        <v>187</v>
      </c>
      <c r="V51" s="1291">
        <v>187</v>
      </c>
      <c r="W51" s="1291">
        <v>188</v>
      </c>
      <c r="X51" s="527">
        <v>190</v>
      </c>
      <c r="Y51" s="521">
        <v>293</v>
      </c>
      <c r="Z51" s="521">
        <v>293</v>
      </c>
      <c r="AA51" s="521">
        <v>515</v>
      </c>
      <c r="AB51" s="521">
        <v>516</v>
      </c>
      <c r="AC51" s="521">
        <v>534</v>
      </c>
      <c r="AD51" s="521">
        <v>546</v>
      </c>
      <c r="AE51" s="1591">
        <v>551</v>
      </c>
      <c r="AF51" s="455"/>
    </row>
    <row r="52" spans="1:33" s="66" customFormat="1" ht="11.1" customHeight="1">
      <c r="A52" s="173"/>
      <c r="B52" s="174"/>
      <c r="C52" s="213"/>
      <c r="D52" s="14"/>
      <c r="E52" s="14" t="s">
        <v>69</v>
      </c>
      <c r="F52" s="14"/>
      <c r="G52" s="14"/>
      <c r="H52" s="520">
        <v>77</v>
      </c>
      <c r="I52" s="520">
        <v>86</v>
      </c>
      <c r="J52" s="520">
        <v>89</v>
      </c>
      <c r="K52" s="520">
        <v>91</v>
      </c>
      <c r="L52" s="520">
        <v>93</v>
      </c>
      <c r="M52" s="521">
        <v>94</v>
      </c>
      <c r="N52" s="521">
        <v>96</v>
      </c>
      <c r="O52" s="521">
        <v>98</v>
      </c>
      <c r="P52" s="521">
        <v>99</v>
      </c>
      <c r="Q52" s="521">
        <v>102</v>
      </c>
      <c r="R52" s="527">
        <v>105</v>
      </c>
      <c r="S52" s="527">
        <v>107</v>
      </c>
      <c r="T52" s="527">
        <v>109</v>
      </c>
      <c r="U52" s="521">
        <v>115</v>
      </c>
      <c r="V52" s="1291">
        <v>116</v>
      </c>
      <c r="W52" s="1291">
        <v>118</v>
      </c>
      <c r="X52" s="527">
        <v>121</v>
      </c>
      <c r="Y52" s="521">
        <v>195</v>
      </c>
      <c r="Z52" s="521">
        <v>200</v>
      </c>
      <c r="AA52" s="521">
        <v>202</v>
      </c>
      <c r="AB52" s="521">
        <v>211</v>
      </c>
      <c r="AC52" s="521">
        <v>224</v>
      </c>
      <c r="AD52" s="521">
        <v>232</v>
      </c>
      <c r="AE52" s="1591">
        <v>236</v>
      </c>
      <c r="AF52" s="455"/>
    </row>
    <row r="53" spans="1:33" s="108" customFormat="1" ht="11.1" customHeight="1">
      <c r="A53" s="173"/>
      <c r="B53" s="174"/>
      <c r="C53" s="213"/>
      <c r="D53" s="1100"/>
      <c r="E53" s="14" t="s">
        <v>70</v>
      </c>
      <c r="F53" s="14"/>
      <c r="G53" s="14"/>
      <c r="H53" s="520">
        <v>104</v>
      </c>
      <c r="I53" s="520">
        <v>87</v>
      </c>
      <c r="J53" s="520">
        <v>99</v>
      </c>
      <c r="K53" s="520">
        <v>128</v>
      </c>
      <c r="L53" s="520">
        <v>90</v>
      </c>
      <c r="M53" s="521">
        <v>98</v>
      </c>
      <c r="N53" s="521">
        <v>113</v>
      </c>
      <c r="O53" s="521">
        <v>125</v>
      </c>
      <c r="P53" s="521">
        <v>123</v>
      </c>
      <c r="Q53" s="521">
        <v>112</v>
      </c>
      <c r="R53" s="527">
        <v>143</v>
      </c>
      <c r="S53" s="527">
        <v>143</v>
      </c>
      <c r="T53" s="527">
        <v>159</v>
      </c>
      <c r="U53" s="521">
        <v>150</v>
      </c>
      <c r="V53" s="1291">
        <v>190</v>
      </c>
      <c r="W53" s="1291">
        <v>164</v>
      </c>
      <c r="X53" s="527">
        <v>230</v>
      </c>
      <c r="Y53" s="521">
        <v>254</v>
      </c>
      <c r="Z53" s="521">
        <v>243</v>
      </c>
      <c r="AA53" s="521">
        <v>253</v>
      </c>
      <c r="AB53" s="521">
        <v>261</v>
      </c>
      <c r="AC53" s="521">
        <v>277</v>
      </c>
      <c r="AD53" s="521">
        <v>306</v>
      </c>
      <c r="AE53" s="1591">
        <v>319</v>
      </c>
      <c r="AF53" s="455"/>
    </row>
    <row r="54" spans="1:33" s="66" customFormat="1" ht="11.1" customHeight="1">
      <c r="A54" s="173"/>
      <c r="B54" s="174"/>
      <c r="C54" s="213"/>
      <c r="D54" s="516" t="s">
        <v>81</v>
      </c>
      <c r="E54" s="516"/>
      <c r="F54" s="516"/>
      <c r="G54" s="516"/>
      <c r="H54" s="517">
        <v>-2762</v>
      </c>
      <c r="I54" s="517">
        <v>-2805</v>
      </c>
      <c r="J54" s="517">
        <v>-1989</v>
      </c>
      <c r="K54" s="517">
        <v>-1618</v>
      </c>
      <c r="L54" s="517">
        <v>-2318</v>
      </c>
      <c r="M54" s="518">
        <v>-1746</v>
      </c>
      <c r="N54" s="518">
        <v>-530</v>
      </c>
      <c r="O54" s="518">
        <v>-2384</v>
      </c>
      <c r="P54" s="518">
        <v>-1258</v>
      </c>
      <c r="Q54" s="518">
        <v>-1535</v>
      </c>
      <c r="R54" s="519">
        <v>-305</v>
      </c>
      <c r="S54" s="519">
        <v>2050</v>
      </c>
      <c r="T54" s="519">
        <v>-466</v>
      </c>
      <c r="U54" s="518">
        <v>-260</v>
      </c>
      <c r="V54" s="1288">
        <v>-573</v>
      </c>
      <c r="W54" s="1288">
        <v>-741</v>
      </c>
      <c r="X54" s="519">
        <v>559</v>
      </c>
      <c r="Y54" s="518">
        <v>4267</v>
      </c>
      <c r="Z54" s="518">
        <v>4513</v>
      </c>
      <c r="AA54" s="518">
        <v>4255</v>
      </c>
      <c r="AB54" s="518">
        <v>7620</v>
      </c>
      <c r="AC54" s="518">
        <v>1846</v>
      </c>
      <c r="AD54" s="518">
        <v>4399</v>
      </c>
      <c r="AE54" s="1588">
        <v>3055</v>
      </c>
      <c r="AF54" s="455"/>
    </row>
    <row r="55" spans="1:33" s="66" customFormat="1" ht="11.1" customHeight="1">
      <c r="A55" s="173"/>
      <c r="B55" s="174"/>
      <c r="C55" s="209"/>
      <c r="D55" s="528" t="s">
        <v>82</v>
      </c>
      <c r="E55" s="529"/>
      <c r="F55" s="529"/>
      <c r="G55" s="516"/>
      <c r="H55" s="530">
        <v>1012285</v>
      </c>
      <c r="I55" s="530">
        <v>1063579</v>
      </c>
      <c r="J55" s="530">
        <v>1080234</v>
      </c>
      <c r="K55" s="530">
        <v>1110904</v>
      </c>
      <c r="L55" s="517">
        <v>1112951</v>
      </c>
      <c r="M55" s="518">
        <v>1074172</v>
      </c>
      <c r="N55" s="518">
        <v>1092487</v>
      </c>
      <c r="O55" s="518">
        <v>1133146</v>
      </c>
      <c r="P55" s="518">
        <v>1195171</v>
      </c>
      <c r="Q55" s="518">
        <v>1190018</v>
      </c>
      <c r="R55" s="519">
        <v>1242010</v>
      </c>
      <c r="S55" s="519">
        <v>1273951</v>
      </c>
      <c r="T55" s="519">
        <v>1302848</v>
      </c>
      <c r="U55" s="518">
        <v>1278979</v>
      </c>
      <c r="V55" s="1288">
        <v>1299946</v>
      </c>
      <c r="W55" s="1288">
        <v>1344547</v>
      </c>
      <c r="X55" s="519">
        <v>1341884</v>
      </c>
      <c r="Y55" s="518">
        <v>1365726</v>
      </c>
      <c r="Z55" s="518">
        <v>1433195</v>
      </c>
      <c r="AA55" s="518">
        <v>1492087</v>
      </c>
      <c r="AB55" s="518">
        <v>1526786</v>
      </c>
      <c r="AC55" s="518">
        <v>1490200</v>
      </c>
      <c r="AD55" s="518">
        <v>1543213</v>
      </c>
      <c r="AE55" s="1588">
        <v>1573640</v>
      </c>
      <c r="AF55" s="1211"/>
      <c r="AG55" s="504"/>
    </row>
    <row r="56" spans="1:33" s="66" customFormat="1" ht="11.1" customHeight="1">
      <c r="A56" s="173"/>
      <c r="B56" s="174"/>
      <c r="C56" s="209"/>
      <c r="D56" s="14"/>
      <c r="E56" s="14"/>
      <c r="F56" s="14"/>
      <c r="G56" s="14"/>
      <c r="H56" s="219"/>
      <c r="I56" s="219"/>
      <c r="J56" s="219"/>
      <c r="K56" s="219"/>
      <c r="L56" s="219"/>
      <c r="M56" s="369"/>
      <c r="N56" s="369"/>
      <c r="O56" s="369"/>
      <c r="P56" s="369"/>
      <c r="Q56" s="369"/>
      <c r="R56" s="369"/>
      <c r="S56" s="461"/>
      <c r="T56" s="461"/>
      <c r="U56" s="461"/>
      <c r="V56" s="1292"/>
      <c r="W56" s="1292"/>
      <c r="X56" s="461"/>
      <c r="Y56" s="369"/>
      <c r="Z56" s="369"/>
      <c r="AA56" s="369"/>
      <c r="AB56" s="369"/>
      <c r="AC56" s="369"/>
      <c r="AD56" s="369"/>
      <c r="AE56" s="369"/>
      <c r="AF56" s="455"/>
    </row>
    <row r="57" spans="1:33" s="66" customFormat="1" ht="11.1" customHeight="1">
      <c r="A57" s="173"/>
      <c r="B57" s="175"/>
      <c r="C57" s="220"/>
      <c r="D57" s="320" t="s">
        <v>102</v>
      </c>
      <c r="E57" s="321"/>
      <c r="F57" s="321"/>
      <c r="G57" s="321"/>
      <c r="H57" s="219"/>
      <c r="I57" s="219"/>
      <c r="J57" s="219"/>
      <c r="K57" s="219"/>
      <c r="L57" s="212"/>
      <c r="M57" s="345"/>
      <c r="N57" s="345"/>
      <c r="O57" s="345"/>
      <c r="P57" s="345"/>
      <c r="Q57" s="345"/>
      <c r="R57" s="345"/>
      <c r="S57" s="460"/>
      <c r="T57" s="460"/>
      <c r="U57" s="460"/>
      <c r="V57" s="1279"/>
      <c r="W57" s="1279"/>
      <c r="X57" s="460"/>
      <c r="Y57" s="319"/>
      <c r="Z57" s="419"/>
      <c r="AA57" s="345"/>
      <c r="AB57" s="345"/>
      <c r="AC57" s="345"/>
      <c r="AD57" s="345"/>
      <c r="AE57" s="1471" t="s">
        <v>576</v>
      </c>
      <c r="AF57" s="455"/>
    </row>
    <row r="58" spans="1:33" s="66" customFormat="1" ht="11.1" customHeight="1">
      <c r="A58" s="173"/>
      <c r="B58" s="175"/>
      <c r="C58" s="209"/>
      <c r="D58" s="531" t="s">
        <v>83</v>
      </c>
      <c r="E58" s="531"/>
      <c r="F58" s="531"/>
      <c r="G58" s="532"/>
      <c r="H58" s="176">
        <v>3.07</v>
      </c>
      <c r="I58" s="176">
        <v>2.52</v>
      </c>
      <c r="J58" s="533">
        <v>2.64</v>
      </c>
      <c r="K58" s="176">
        <v>2.76</v>
      </c>
      <c r="L58" s="176">
        <v>2.88</v>
      </c>
      <c r="M58" s="176">
        <v>3.07</v>
      </c>
      <c r="N58" s="533">
        <v>2.97</v>
      </c>
      <c r="O58" s="533">
        <v>3.09</v>
      </c>
      <c r="P58" s="176">
        <v>3.04</v>
      </c>
      <c r="Q58" s="176">
        <v>2.98</v>
      </c>
      <c r="R58" s="176">
        <v>2.81</v>
      </c>
      <c r="S58" s="534">
        <v>2.62</v>
      </c>
      <c r="T58" s="534">
        <v>2.65</v>
      </c>
      <c r="U58" s="1217">
        <v>2.5499999999999998</v>
      </c>
      <c r="V58" s="1012">
        <v>2.42</v>
      </c>
      <c r="W58" s="1012">
        <v>2.23</v>
      </c>
      <c r="X58" s="534">
        <v>2.17</v>
      </c>
      <c r="Y58" s="1217">
        <v>1.87</v>
      </c>
      <c r="Z58" s="1217">
        <v>1.8</v>
      </c>
      <c r="AA58" s="1217">
        <v>1.53</v>
      </c>
      <c r="AB58" s="1217">
        <v>1.4</v>
      </c>
      <c r="AC58" s="1217">
        <v>1.35</v>
      </c>
      <c r="AD58" s="1217">
        <v>1.24</v>
      </c>
      <c r="AE58" s="1584">
        <v>1.1100000000000001</v>
      </c>
      <c r="AF58" s="455"/>
    </row>
    <row r="59" spans="1:33" s="66" customFormat="1" ht="11.1" customHeight="1">
      <c r="A59" s="173"/>
      <c r="B59" s="175"/>
      <c r="C59" s="209"/>
      <c r="D59" s="535" t="s">
        <v>84</v>
      </c>
      <c r="E59" s="535"/>
      <c r="F59" s="535"/>
      <c r="G59" s="535"/>
      <c r="H59" s="536">
        <v>1.3</v>
      </c>
      <c r="I59" s="536">
        <v>0.97</v>
      </c>
      <c r="J59" s="536">
        <v>1.03</v>
      </c>
      <c r="K59" s="536">
        <v>1.18</v>
      </c>
      <c r="L59" s="536">
        <v>1.21</v>
      </c>
      <c r="M59" s="536">
        <v>1.32</v>
      </c>
      <c r="N59" s="536">
        <v>1.35</v>
      </c>
      <c r="O59" s="536">
        <v>1.43</v>
      </c>
      <c r="P59" s="536">
        <v>1.25</v>
      </c>
      <c r="Q59" s="536">
        <v>1.37</v>
      </c>
      <c r="R59" s="536">
        <v>1.26</v>
      </c>
      <c r="S59" s="537">
        <v>1.2</v>
      </c>
      <c r="T59" s="537">
        <v>1.18</v>
      </c>
      <c r="U59" s="1218">
        <v>1.04</v>
      </c>
      <c r="V59" s="1017">
        <v>1.08</v>
      </c>
      <c r="W59" s="1017">
        <v>1.05</v>
      </c>
      <c r="X59" s="537">
        <v>0.94</v>
      </c>
      <c r="Y59" s="1218">
        <v>0.7</v>
      </c>
      <c r="Z59" s="1218">
        <v>0.73</v>
      </c>
      <c r="AA59" s="1218">
        <v>0.53</v>
      </c>
      <c r="AB59" s="1218">
        <v>0.46</v>
      </c>
      <c r="AC59" s="1218">
        <v>0.45</v>
      </c>
      <c r="AD59" s="1218">
        <v>0.4</v>
      </c>
      <c r="AE59" s="1585">
        <v>0.38</v>
      </c>
      <c r="AF59" s="455"/>
    </row>
    <row r="60" spans="1:33" s="66" customFormat="1" ht="11.1" customHeight="1">
      <c r="A60" s="173"/>
      <c r="B60" s="174"/>
      <c r="C60" s="209"/>
      <c r="D60" s="535" t="s">
        <v>85</v>
      </c>
      <c r="E60" s="101"/>
      <c r="F60" s="101"/>
      <c r="G60" s="101"/>
      <c r="H60" s="536">
        <v>129.24</v>
      </c>
      <c r="I60" s="536">
        <v>161.53</v>
      </c>
      <c r="J60" s="536">
        <v>146.27000000000001</v>
      </c>
      <c r="K60" s="536">
        <v>150.88</v>
      </c>
      <c r="L60" s="536">
        <v>145.80000000000001</v>
      </c>
      <c r="M60" s="536">
        <v>140.02000000000001</v>
      </c>
      <c r="N60" s="536">
        <v>141.09</v>
      </c>
      <c r="O60" s="536">
        <v>131.88999999999999</v>
      </c>
      <c r="P60" s="536">
        <v>150.72999999999999</v>
      </c>
      <c r="Q60" s="536">
        <v>139.35</v>
      </c>
      <c r="R60" s="536">
        <v>148.44999999999999</v>
      </c>
      <c r="S60" s="537">
        <v>154.76</v>
      </c>
      <c r="T60" s="537">
        <v>156.62</v>
      </c>
      <c r="U60" s="1218">
        <v>163.55000000000001</v>
      </c>
      <c r="V60" s="1017">
        <v>159.04</v>
      </c>
      <c r="W60" s="1280">
        <v>163.27000000000001</v>
      </c>
      <c r="X60" s="537">
        <v>158.47</v>
      </c>
      <c r="Y60" s="1218">
        <v>198.92</v>
      </c>
      <c r="Z60" s="1218">
        <v>194.76</v>
      </c>
      <c r="AA60" s="1218">
        <v>253.1</v>
      </c>
      <c r="AB60" s="1218">
        <v>287.04000000000002</v>
      </c>
      <c r="AC60" s="1218">
        <v>291.20999999999998</v>
      </c>
      <c r="AD60" s="1218">
        <v>339.64</v>
      </c>
      <c r="AE60" s="1592">
        <v>354.68</v>
      </c>
      <c r="AF60" s="455"/>
    </row>
    <row r="61" spans="1:33" s="66" customFormat="1" ht="11.1" customHeight="1">
      <c r="A61" s="173"/>
      <c r="B61" s="174"/>
      <c r="C61" s="221"/>
      <c r="D61" s="538" t="s">
        <v>86</v>
      </c>
      <c r="E61" s="538"/>
      <c r="F61" s="538"/>
      <c r="G61" s="535"/>
      <c r="H61" s="539">
        <v>0</v>
      </c>
      <c r="I61" s="540">
        <v>97.54</v>
      </c>
      <c r="J61" s="540">
        <v>92.36</v>
      </c>
      <c r="K61" s="540">
        <v>85.01</v>
      </c>
      <c r="L61" s="540">
        <v>79.400000000000006</v>
      </c>
      <c r="M61" s="540">
        <v>84.61</v>
      </c>
      <c r="N61" s="540">
        <v>89.84</v>
      </c>
      <c r="O61" s="540">
        <v>85.8</v>
      </c>
      <c r="P61" s="540">
        <v>92.73</v>
      </c>
      <c r="Q61" s="540">
        <v>93.49</v>
      </c>
      <c r="R61" s="540">
        <v>98.4</v>
      </c>
      <c r="S61" s="541">
        <v>99.69</v>
      </c>
      <c r="T61" s="541">
        <v>98.71</v>
      </c>
      <c r="U61" s="1220">
        <v>99.12</v>
      </c>
      <c r="V61" s="1030">
        <v>94</v>
      </c>
      <c r="W61" s="1030">
        <v>88.57</v>
      </c>
      <c r="X61" s="541">
        <v>98.36</v>
      </c>
      <c r="Y61" s="1220">
        <v>123.58</v>
      </c>
      <c r="Z61" s="1220">
        <v>122.1</v>
      </c>
      <c r="AA61" s="1220">
        <v>155.31</v>
      </c>
      <c r="AB61" s="1220">
        <v>172.59</v>
      </c>
      <c r="AC61" s="1220">
        <v>180.08</v>
      </c>
      <c r="AD61" s="1220">
        <v>204.18</v>
      </c>
      <c r="AE61" s="1592">
        <v>228.5</v>
      </c>
      <c r="AF61" s="455"/>
    </row>
    <row r="62" spans="1:33" s="66" customFormat="1" ht="11.1" customHeight="1">
      <c r="A62" s="173"/>
      <c r="B62" s="174"/>
      <c r="C62" s="209"/>
      <c r="D62" s="528" t="s">
        <v>87</v>
      </c>
      <c r="E62" s="528"/>
      <c r="F62" s="528"/>
      <c r="G62" s="542"/>
      <c r="H62" s="544">
        <v>0.69</v>
      </c>
      <c r="I62" s="544">
        <v>0.65</v>
      </c>
      <c r="J62" s="543">
        <v>0.69</v>
      </c>
      <c r="K62" s="544">
        <v>0.66</v>
      </c>
      <c r="L62" s="544">
        <v>0.88</v>
      </c>
      <c r="M62" s="544">
        <v>0.73</v>
      </c>
      <c r="N62" s="544">
        <v>0.71</v>
      </c>
      <c r="O62" s="544">
        <v>0.75</v>
      </c>
      <c r="P62" s="544">
        <v>0.89</v>
      </c>
      <c r="Q62" s="544">
        <v>0.65</v>
      </c>
      <c r="R62" s="544">
        <v>0.85</v>
      </c>
      <c r="S62" s="545">
        <v>0.81</v>
      </c>
      <c r="T62" s="545">
        <v>0.87</v>
      </c>
      <c r="U62" s="544">
        <v>0.68</v>
      </c>
      <c r="V62" s="1293">
        <v>0.84</v>
      </c>
      <c r="W62" s="1293">
        <v>0.77</v>
      </c>
      <c r="X62" s="545">
        <v>0.61</v>
      </c>
      <c r="Y62" s="544">
        <v>0.48</v>
      </c>
      <c r="Z62" s="544">
        <v>0.49</v>
      </c>
      <c r="AA62" s="544">
        <v>0.38</v>
      </c>
      <c r="AB62" s="544">
        <v>0.33</v>
      </c>
      <c r="AC62" s="544">
        <v>0.36</v>
      </c>
      <c r="AD62" s="544">
        <v>0.31</v>
      </c>
      <c r="AE62" s="1626">
        <v>0.32</v>
      </c>
      <c r="AF62" s="455"/>
    </row>
    <row r="63" spans="1:33" s="108" customFormat="1" ht="11.1" customHeight="1">
      <c r="A63" s="173"/>
      <c r="B63" s="174"/>
      <c r="C63" s="209"/>
      <c r="D63" s="324"/>
      <c r="E63" s="325"/>
      <c r="F63" s="325"/>
      <c r="G63" s="325"/>
      <c r="H63" s="222"/>
      <c r="I63" s="222"/>
      <c r="J63" s="222"/>
      <c r="K63" s="222"/>
      <c r="L63" s="222"/>
      <c r="M63" s="370"/>
      <c r="N63" s="370"/>
      <c r="O63" s="370"/>
      <c r="P63" s="370"/>
      <c r="Q63" s="370"/>
      <c r="R63" s="370"/>
      <c r="S63" s="462"/>
      <c r="T63" s="462"/>
      <c r="U63" s="462"/>
      <c r="V63" s="1294"/>
      <c r="W63" s="1294"/>
      <c r="X63" s="462"/>
      <c r="Y63" s="370"/>
      <c r="Z63" s="370"/>
      <c r="AA63" s="370"/>
      <c r="AB63" s="370"/>
      <c r="AC63" s="370"/>
      <c r="AD63" s="370"/>
      <c r="AE63" s="370"/>
      <c r="AF63" s="455"/>
    </row>
    <row r="64" spans="1:33" s="66" customFormat="1" ht="11.1" customHeight="1">
      <c r="A64" s="173"/>
      <c r="B64" s="174"/>
      <c r="C64" s="211"/>
      <c r="D64" s="320" t="s">
        <v>103</v>
      </c>
      <c r="E64" s="321"/>
      <c r="F64" s="321"/>
      <c r="G64" s="321"/>
      <c r="H64" s="219"/>
      <c r="I64" s="219"/>
      <c r="J64" s="219"/>
      <c r="K64" s="219"/>
      <c r="L64" s="212"/>
      <c r="M64" s="345"/>
      <c r="N64" s="345"/>
      <c r="O64" s="345"/>
      <c r="P64" s="345"/>
      <c r="Q64" s="345"/>
      <c r="R64" s="345"/>
      <c r="S64" s="460"/>
      <c r="T64" s="460"/>
      <c r="U64" s="460"/>
      <c r="V64" s="1279"/>
      <c r="W64" s="1279"/>
      <c r="X64" s="460"/>
      <c r="Y64" s="319"/>
      <c r="Z64" s="419"/>
      <c r="AA64" s="345"/>
      <c r="AB64" s="345"/>
      <c r="AC64" s="345"/>
      <c r="AD64" s="345"/>
      <c r="AE64" s="419" t="s">
        <v>576</v>
      </c>
      <c r="AF64" s="455"/>
    </row>
    <row r="65" spans="1:34" s="66" customFormat="1" ht="11.1" customHeight="1">
      <c r="A65" s="173"/>
      <c r="B65" s="174"/>
      <c r="C65" s="209"/>
      <c r="D65" s="531" t="s">
        <v>83</v>
      </c>
      <c r="E65" s="546"/>
      <c r="F65" s="546"/>
      <c r="G65" s="547"/>
      <c r="H65" s="176">
        <v>2.69</v>
      </c>
      <c r="I65" s="176">
        <v>2.2200000000000002</v>
      </c>
      <c r="J65" s="533">
        <v>2.27</v>
      </c>
      <c r="K65" s="176">
        <v>2.36</v>
      </c>
      <c r="L65" s="176">
        <v>2.5499999999999998</v>
      </c>
      <c r="M65" s="176">
        <v>3.09</v>
      </c>
      <c r="N65" s="533">
        <v>2.84</v>
      </c>
      <c r="O65" s="533">
        <v>3.03</v>
      </c>
      <c r="P65" s="176">
        <v>2.92</v>
      </c>
      <c r="Q65" s="176">
        <v>2.75</v>
      </c>
      <c r="R65" s="176">
        <v>2.48</v>
      </c>
      <c r="S65" s="548">
        <v>2.3199999999999998</v>
      </c>
      <c r="T65" s="548">
        <v>2.31</v>
      </c>
      <c r="U65" s="176">
        <v>2.2999999999999998</v>
      </c>
      <c r="V65" s="1012">
        <v>2.0099999999999998</v>
      </c>
      <c r="W65" s="1012">
        <v>1.84</v>
      </c>
      <c r="X65" s="534">
        <v>1.8</v>
      </c>
      <c r="Y65" s="1217">
        <v>1.58</v>
      </c>
      <c r="Z65" s="1217">
        <v>1.49</v>
      </c>
      <c r="AA65" s="1217">
        <v>1.2</v>
      </c>
      <c r="AB65" s="1217">
        <v>1.1599999999999999</v>
      </c>
      <c r="AC65" s="1217">
        <v>1.04</v>
      </c>
      <c r="AD65" s="1217">
        <v>0.98</v>
      </c>
      <c r="AE65" s="1584">
        <v>0.82</v>
      </c>
      <c r="AF65" s="1431"/>
      <c r="AG65" s="455"/>
      <c r="AH65" s="108"/>
    </row>
    <row r="66" spans="1:34" s="66" customFormat="1" ht="11.1" customHeight="1">
      <c r="A66" s="173"/>
      <c r="B66" s="174"/>
      <c r="C66" s="209"/>
      <c r="D66" s="535" t="s">
        <v>84</v>
      </c>
      <c r="E66" s="549"/>
      <c r="F66" s="549"/>
      <c r="G66" s="549"/>
      <c r="H66" s="536">
        <v>1.1599999999999999</v>
      </c>
      <c r="I66" s="536">
        <v>0.9</v>
      </c>
      <c r="J66" s="536">
        <v>1</v>
      </c>
      <c r="K66" s="536">
        <v>1.24</v>
      </c>
      <c r="L66" s="536">
        <v>1.1499999999999999</v>
      </c>
      <c r="M66" s="536">
        <v>1.53</v>
      </c>
      <c r="N66" s="536">
        <v>1.47</v>
      </c>
      <c r="O66" s="536">
        <v>1.43</v>
      </c>
      <c r="P66" s="536">
        <v>1.29</v>
      </c>
      <c r="Q66" s="536">
        <v>1.43</v>
      </c>
      <c r="R66" s="536">
        <v>1.1399999999999999</v>
      </c>
      <c r="S66" s="550">
        <v>0.99</v>
      </c>
      <c r="T66" s="550">
        <v>0.89</v>
      </c>
      <c r="U66" s="536">
        <v>0.87</v>
      </c>
      <c r="V66" s="1017">
        <v>0.87</v>
      </c>
      <c r="W66" s="1017">
        <v>0.96</v>
      </c>
      <c r="X66" s="537">
        <v>0.8</v>
      </c>
      <c r="Y66" s="1218">
        <v>0.67</v>
      </c>
      <c r="Z66" s="1218">
        <v>0.67</v>
      </c>
      <c r="AA66" s="1218">
        <v>0.42</v>
      </c>
      <c r="AB66" s="1218">
        <v>0.37</v>
      </c>
      <c r="AC66" s="1218">
        <v>0.34</v>
      </c>
      <c r="AD66" s="1218">
        <v>0.31</v>
      </c>
      <c r="AE66" s="1585">
        <v>0.27</v>
      </c>
      <c r="AF66" s="1431"/>
      <c r="AG66" s="455"/>
      <c r="AH66" s="108"/>
    </row>
    <row r="67" spans="1:34" s="66" customFormat="1" ht="11.1" customHeight="1">
      <c r="A67" s="173"/>
      <c r="B67" s="174"/>
      <c r="C67" s="209"/>
      <c r="D67" s="535" t="s">
        <v>85</v>
      </c>
      <c r="E67" s="101"/>
      <c r="F67" s="101"/>
      <c r="G67" s="101"/>
      <c r="H67" s="536">
        <v>133.04</v>
      </c>
      <c r="I67" s="536">
        <v>170.48</v>
      </c>
      <c r="J67" s="536">
        <v>155.1</v>
      </c>
      <c r="K67" s="536">
        <v>149.57</v>
      </c>
      <c r="L67" s="536">
        <v>144.66</v>
      </c>
      <c r="M67" s="536">
        <v>126.15</v>
      </c>
      <c r="N67" s="536">
        <v>127.7</v>
      </c>
      <c r="O67" s="536">
        <v>124.77</v>
      </c>
      <c r="P67" s="536">
        <v>139.82</v>
      </c>
      <c r="Q67" s="536">
        <v>126.12</v>
      </c>
      <c r="R67" s="536">
        <v>148.80000000000001</v>
      </c>
      <c r="S67" s="550">
        <v>168</v>
      </c>
      <c r="T67" s="550">
        <v>184.3</v>
      </c>
      <c r="U67" s="536">
        <v>179.66</v>
      </c>
      <c r="V67" s="1017">
        <v>182.48</v>
      </c>
      <c r="W67" s="1017">
        <v>171.73</v>
      </c>
      <c r="X67" s="536">
        <v>163.03</v>
      </c>
      <c r="Y67" s="536">
        <v>192.18</v>
      </c>
      <c r="Z67" s="1218">
        <v>191.53</v>
      </c>
      <c r="AA67" s="1218">
        <v>284.62</v>
      </c>
      <c r="AB67" s="1218">
        <v>318.33</v>
      </c>
      <c r="AC67" s="1218">
        <v>346.57</v>
      </c>
      <c r="AD67" s="1218">
        <v>407.55</v>
      </c>
      <c r="AE67" s="1585">
        <v>460.78</v>
      </c>
      <c r="AF67" s="1431"/>
      <c r="AG67" s="455"/>
      <c r="AH67" s="108"/>
    </row>
    <row r="68" spans="1:34" s="66" customFormat="1" ht="11.1" customHeight="1">
      <c r="A68" s="173"/>
      <c r="B68" s="174"/>
      <c r="C68" s="209"/>
      <c r="D68" s="535" t="s">
        <v>88</v>
      </c>
      <c r="E68" s="549"/>
      <c r="F68" s="549"/>
      <c r="G68" s="549"/>
      <c r="H68" s="539">
        <v>0</v>
      </c>
      <c r="I68" s="536">
        <v>116.74</v>
      </c>
      <c r="J68" s="536">
        <v>106.82</v>
      </c>
      <c r="K68" s="536">
        <v>94.12</v>
      </c>
      <c r="L68" s="536">
        <v>88.07</v>
      </c>
      <c r="M68" s="536">
        <v>86.82</v>
      </c>
      <c r="N68" s="540">
        <v>88.56</v>
      </c>
      <c r="O68" s="540">
        <v>90.73</v>
      </c>
      <c r="P68" s="540">
        <v>88.87</v>
      </c>
      <c r="Q68" s="540">
        <v>91.34</v>
      </c>
      <c r="R68" s="540">
        <v>106.63</v>
      </c>
      <c r="S68" s="551">
        <v>113.21</v>
      </c>
      <c r="T68" s="551">
        <v>118.63</v>
      </c>
      <c r="U68" s="540">
        <v>113.57</v>
      </c>
      <c r="V68" s="1030">
        <v>111.09</v>
      </c>
      <c r="W68" s="1030">
        <v>91.31</v>
      </c>
      <c r="X68" s="541">
        <v>105.75</v>
      </c>
      <c r="Y68" s="536">
        <v>128.15</v>
      </c>
      <c r="Z68" s="536">
        <v>124.05</v>
      </c>
      <c r="AA68" s="536">
        <v>185.09</v>
      </c>
      <c r="AB68" s="536">
        <v>205.66</v>
      </c>
      <c r="AC68" s="536">
        <v>227.91</v>
      </c>
      <c r="AD68" s="536">
        <v>251.09</v>
      </c>
      <c r="AE68" s="1592">
        <v>302.70999999999998</v>
      </c>
      <c r="AF68" s="1431"/>
      <c r="AG68" s="455"/>
      <c r="AH68" s="108"/>
    </row>
    <row r="69" spans="1:34" s="66" customFormat="1" ht="11.1" customHeight="1">
      <c r="A69" s="173"/>
      <c r="B69" s="174"/>
      <c r="C69" s="209"/>
      <c r="D69" s="528" t="s">
        <v>89</v>
      </c>
      <c r="E69" s="528"/>
      <c r="F69" s="528"/>
      <c r="G69" s="542"/>
      <c r="H69" s="544">
        <v>0.55000000000000004</v>
      </c>
      <c r="I69" s="544">
        <v>0.48</v>
      </c>
      <c r="J69" s="543">
        <v>0.59</v>
      </c>
      <c r="K69" s="544">
        <v>0.51</v>
      </c>
      <c r="L69" s="544">
        <v>0.86</v>
      </c>
      <c r="M69" s="544">
        <v>0.7</v>
      </c>
      <c r="N69" s="544">
        <v>0.74</v>
      </c>
      <c r="O69" s="544">
        <v>0.71</v>
      </c>
      <c r="P69" s="544">
        <v>0.79</v>
      </c>
      <c r="Q69" s="544">
        <v>0.51</v>
      </c>
      <c r="R69" s="544">
        <v>0.65127669826899148</v>
      </c>
      <c r="S69" s="545">
        <v>0.57999999999999996</v>
      </c>
      <c r="T69" s="545">
        <v>0.62</v>
      </c>
      <c r="U69" s="544">
        <v>0.43</v>
      </c>
      <c r="V69" s="1293">
        <v>0.66</v>
      </c>
      <c r="W69" s="1293">
        <v>0.68</v>
      </c>
      <c r="X69" s="545">
        <v>0.5</v>
      </c>
      <c r="Y69" s="544">
        <v>0.43</v>
      </c>
      <c r="Z69" s="544">
        <v>0.43</v>
      </c>
      <c r="AA69" s="544">
        <v>0.27</v>
      </c>
      <c r="AB69" s="544">
        <v>0.28000000000000003</v>
      </c>
      <c r="AC69" s="544">
        <v>0.24</v>
      </c>
      <c r="AD69" s="544">
        <v>0.2</v>
      </c>
      <c r="AE69" s="1626">
        <v>0.21</v>
      </c>
      <c r="AF69" s="1431"/>
      <c r="AG69" s="455"/>
      <c r="AH69" s="108"/>
    </row>
    <row r="70" spans="1:34" s="66" customFormat="1" ht="11.1" customHeight="1">
      <c r="A70" s="173"/>
      <c r="B70" s="174"/>
      <c r="C70" s="209"/>
      <c r="D70" s="14"/>
      <c r="E70" s="14"/>
      <c r="F70" s="14"/>
      <c r="G70" s="14"/>
      <c r="H70" s="222"/>
      <c r="I70" s="222"/>
      <c r="J70" s="222"/>
      <c r="K70" s="222"/>
      <c r="L70" s="222"/>
      <c r="M70" s="370"/>
      <c r="N70" s="370"/>
      <c r="O70" s="370"/>
      <c r="P70" s="370"/>
      <c r="Q70" s="370"/>
      <c r="R70" s="370"/>
      <c r="S70" s="462"/>
      <c r="T70" s="462"/>
      <c r="U70" s="462"/>
      <c r="V70" s="1294"/>
      <c r="W70" s="1294"/>
      <c r="X70" s="462"/>
      <c r="Y70" s="370"/>
      <c r="Z70" s="370"/>
      <c r="AA70" s="370"/>
      <c r="AB70" s="370"/>
      <c r="AC70" s="370"/>
      <c r="AD70" s="370"/>
      <c r="AE70" s="370"/>
      <c r="AF70" s="1792"/>
    </row>
    <row r="71" spans="1:34" ht="11.1" customHeight="1">
      <c r="A71" s="173"/>
      <c r="B71" s="174"/>
      <c r="C71" s="211"/>
      <c r="D71" s="320" t="s">
        <v>104</v>
      </c>
      <c r="E71" s="321"/>
      <c r="F71" s="321"/>
      <c r="G71" s="321"/>
      <c r="H71" s="222"/>
      <c r="I71" s="222"/>
      <c r="J71" s="222"/>
      <c r="K71" s="222"/>
      <c r="L71" s="212"/>
      <c r="M71" s="345"/>
      <c r="N71" s="345"/>
      <c r="O71" s="345"/>
      <c r="P71" s="345"/>
      <c r="Q71" s="345"/>
      <c r="R71" s="345"/>
      <c r="S71" s="460"/>
      <c r="T71" s="460"/>
      <c r="U71" s="460"/>
      <c r="V71" s="1279"/>
      <c r="W71" s="1279"/>
      <c r="X71" s="460"/>
      <c r="Y71" s="319"/>
      <c r="Z71" s="419"/>
      <c r="AA71" s="345"/>
      <c r="AB71" s="345"/>
      <c r="AC71" s="345"/>
      <c r="AD71" s="345"/>
      <c r="AE71" s="419" t="s">
        <v>576</v>
      </c>
      <c r="AF71" s="1792"/>
    </row>
    <row r="72" spans="1:34" ht="11.1" customHeight="1">
      <c r="A72" s="173"/>
      <c r="B72" s="174"/>
      <c r="C72" s="209"/>
      <c r="D72" s="531" t="s">
        <v>83</v>
      </c>
      <c r="E72" s="552"/>
      <c r="F72" s="552"/>
      <c r="G72" s="547"/>
      <c r="H72" s="176">
        <v>2.37</v>
      </c>
      <c r="I72" s="176">
        <v>1.62</v>
      </c>
      <c r="J72" s="533">
        <v>1.7</v>
      </c>
      <c r="K72" s="176">
        <v>1.89</v>
      </c>
      <c r="L72" s="167">
        <v>1.99</v>
      </c>
      <c r="M72" s="167">
        <v>1.68</v>
      </c>
      <c r="N72" s="553">
        <v>1.68</v>
      </c>
      <c r="O72" s="553">
        <v>1.89</v>
      </c>
      <c r="P72" s="167">
        <v>1.93</v>
      </c>
      <c r="Q72" s="167">
        <v>2.02</v>
      </c>
      <c r="R72" s="167">
        <v>2.1</v>
      </c>
      <c r="S72" s="554">
        <v>1.88</v>
      </c>
      <c r="T72" s="554">
        <v>1.95</v>
      </c>
      <c r="U72" s="553">
        <v>1.78</v>
      </c>
      <c r="V72" s="1295">
        <v>1.8519283363343928</v>
      </c>
      <c r="W72" s="1295">
        <v>1.69</v>
      </c>
      <c r="X72" s="554">
        <v>1.69</v>
      </c>
      <c r="Y72" s="553">
        <v>1.49</v>
      </c>
      <c r="Z72" s="553">
        <v>1.35</v>
      </c>
      <c r="AA72" s="1217">
        <v>1.18</v>
      </c>
      <c r="AB72" s="1217">
        <v>1.07</v>
      </c>
      <c r="AC72" s="1217">
        <v>1.18</v>
      </c>
      <c r="AD72" s="1217">
        <v>0.95</v>
      </c>
      <c r="AE72" s="1584">
        <v>0.91</v>
      </c>
      <c r="AF72" s="1792"/>
    </row>
    <row r="73" spans="1:34" ht="11.25" customHeight="1">
      <c r="A73" s="173"/>
      <c r="B73" s="174"/>
      <c r="C73" s="209"/>
      <c r="D73" s="535" t="s">
        <v>84</v>
      </c>
      <c r="E73" s="549"/>
      <c r="F73" s="549"/>
      <c r="G73" s="549"/>
      <c r="H73" s="536">
        <v>1.41</v>
      </c>
      <c r="I73" s="536">
        <v>0.9</v>
      </c>
      <c r="J73" s="536">
        <v>0.9</v>
      </c>
      <c r="K73" s="536">
        <v>0.9</v>
      </c>
      <c r="L73" s="164">
        <v>1.1000000000000001</v>
      </c>
      <c r="M73" s="164">
        <v>0.89</v>
      </c>
      <c r="N73" s="164">
        <v>1.03</v>
      </c>
      <c r="O73" s="164">
        <v>1.29</v>
      </c>
      <c r="P73" s="164">
        <v>0.93</v>
      </c>
      <c r="Q73" s="164">
        <v>1.1100000000000001</v>
      </c>
      <c r="R73" s="164">
        <v>1.18</v>
      </c>
      <c r="S73" s="555">
        <v>1.1399999999999999</v>
      </c>
      <c r="T73" s="555">
        <v>1.23</v>
      </c>
      <c r="U73" s="164">
        <v>0.96</v>
      </c>
      <c r="V73" s="1296">
        <v>1.0989194845940176</v>
      </c>
      <c r="W73" s="1296">
        <v>0.9</v>
      </c>
      <c r="X73" s="555">
        <v>0.92</v>
      </c>
      <c r="Y73" s="164">
        <v>0.74</v>
      </c>
      <c r="Z73" s="164">
        <v>0.76</v>
      </c>
      <c r="AA73" s="1218">
        <v>0.54</v>
      </c>
      <c r="AB73" s="1218">
        <v>0.46</v>
      </c>
      <c r="AC73" s="1218">
        <v>0.61</v>
      </c>
      <c r="AD73" s="1218">
        <v>0.46</v>
      </c>
      <c r="AE73" s="1585">
        <v>0.43</v>
      </c>
      <c r="AF73" s="1792"/>
    </row>
    <row r="74" spans="1:34" ht="11.1" customHeight="1">
      <c r="A74" s="173"/>
      <c r="B74" s="174"/>
      <c r="C74" s="209"/>
      <c r="D74" s="556" t="s">
        <v>90</v>
      </c>
      <c r="E74" s="549"/>
      <c r="F74" s="549"/>
      <c r="G74" s="549"/>
      <c r="H74" s="536">
        <v>129.01</v>
      </c>
      <c r="I74" s="536">
        <v>169.46</v>
      </c>
      <c r="J74" s="536">
        <v>170.67</v>
      </c>
      <c r="K74" s="536">
        <v>177.12</v>
      </c>
      <c r="L74" s="164">
        <v>153.22999999999999</v>
      </c>
      <c r="M74" s="164">
        <v>177.75</v>
      </c>
      <c r="N74" s="164">
        <v>155.76</v>
      </c>
      <c r="O74" s="164">
        <v>129.25</v>
      </c>
      <c r="P74" s="164">
        <v>168.7</v>
      </c>
      <c r="Q74" s="164">
        <v>150.9</v>
      </c>
      <c r="R74" s="164">
        <v>143.47</v>
      </c>
      <c r="S74" s="555">
        <v>146.74</v>
      </c>
      <c r="T74" s="555">
        <v>137.75</v>
      </c>
      <c r="U74" s="164">
        <v>154.19</v>
      </c>
      <c r="V74" s="1296">
        <v>139.500158049352</v>
      </c>
      <c r="W74" s="1296">
        <v>156.83000000000001</v>
      </c>
      <c r="X74" s="555">
        <v>148.25</v>
      </c>
      <c r="Y74" s="164">
        <v>175.35</v>
      </c>
      <c r="Z74" s="164">
        <v>172.18</v>
      </c>
      <c r="AA74" s="1218">
        <v>223.81</v>
      </c>
      <c r="AB74" s="1218">
        <v>251.96</v>
      </c>
      <c r="AC74" s="1218">
        <v>201.97</v>
      </c>
      <c r="AD74" s="1218">
        <v>270.35000000000002</v>
      </c>
      <c r="AE74" s="1585">
        <v>301.37</v>
      </c>
      <c r="AF74" s="1792"/>
    </row>
    <row r="75" spans="1:34" ht="11.1" customHeight="1">
      <c r="A75" s="173"/>
      <c r="B75" s="174"/>
      <c r="C75" s="209"/>
      <c r="D75" s="557" t="s">
        <v>91</v>
      </c>
      <c r="E75" s="549"/>
      <c r="F75" s="549"/>
      <c r="G75" s="549"/>
      <c r="H75" s="539">
        <v>0</v>
      </c>
      <c r="I75" s="536">
        <v>70.819999999999993</v>
      </c>
      <c r="J75" s="536">
        <v>68.17</v>
      </c>
      <c r="K75" s="536">
        <v>66.62</v>
      </c>
      <c r="L75" s="164">
        <v>63.12</v>
      </c>
      <c r="M75" s="164">
        <v>77.680000000000007</v>
      </c>
      <c r="N75" s="558">
        <v>79.47</v>
      </c>
      <c r="O75" s="558">
        <v>65.91</v>
      </c>
      <c r="P75" s="558">
        <v>88.06</v>
      </c>
      <c r="Q75" s="558">
        <v>85.73</v>
      </c>
      <c r="R75" s="558">
        <v>80.67</v>
      </c>
      <c r="S75" s="559">
        <v>82.68</v>
      </c>
      <c r="T75" s="559">
        <v>78.31</v>
      </c>
      <c r="U75" s="558">
        <v>81.03</v>
      </c>
      <c r="V75" s="1297">
        <v>74.122536097601994</v>
      </c>
      <c r="W75" s="1297">
        <v>79.2</v>
      </c>
      <c r="X75" s="559">
        <v>85.07</v>
      </c>
      <c r="Y75" s="558">
        <v>100.24</v>
      </c>
      <c r="Z75" s="558">
        <v>100.15</v>
      </c>
      <c r="AA75" s="558">
        <v>121.37</v>
      </c>
      <c r="AB75" s="558">
        <v>130.34</v>
      </c>
      <c r="AC75" s="558">
        <v>112.35</v>
      </c>
      <c r="AD75" s="558">
        <v>146.04</v>
      </c>
      <c r="AE75" s="1610">
        <v>169.77</v>
      </c>
      <c r="AF75" s="1792"/>
    </row>
    <row r="76" spans="1:34" ht="11.1" customHeight="1">
      <c r="A76" s="173"/>
      <c r="B76" s="174"/>
      <c r="C76" s="209"/>
      <c r="D76" s="528" t="s">
        <v>92</v>
      </c>
      <c r="E76" s="528"/>
      <c r="F76" s="528"/>
      <c r="G76" s="542"/>
      <c r="H76" s="544">
        <v>0.6</v>
      </c>
      <c r="I76" s="544">
        <v>0.59</v>
      </c>
      <c r="J76" s="543">
        <v>0.55000000000000004</v>
      </c>
      <c r="K76" s="544">
        <v>0.55000000000000004</v>
      </c>
      <c r="L76" s="544">
        <v>0.63</v>
      </c>
      <c r="M76" s="544">
        <v>0.48</v>
      </c>
      <c r="N76" s="544">
        <v>0.36</v>
      </c>
      <c r="O76" s="544">
        <v>0.47</v>
      </c>
      <c r="P76" s="544">
        <v>0.64</v>
      </c>
      <c r="Q76" s="544">
        <v>0.5</v>
      </c>
      <c r="R76" s="544">
        <v>0.74</v>
      </c>
      <c r="S76" s="545">
        <v>0.72</v>
      </c>
      <c r="T76" s="545">
        <v>0.83</v>
      </c>
      <c r="U76" s="544">
        <v>0.69</v>
      </c>
      <c r="V76" s="1293">
        <v>0.84277830129936349</v>
      </c>
      <c r="W76" s="1293">
        <v>0.67</v>
      </c>
      <c r="X76" s="1425">
        <v>0.6</v>
      </c>
      <c r="Y76" s="544">
        <v>0.5</v>
      </c>
      <c r="Z76" s="544">
        <v>0.47</v>
      </c>
      <c r="AA76" s="544">
        <v>0.37</v>
      </c>
      <c r="AB76" s="544">
        <v>0.28000000000000003</v>
      </c>
      <c r="AC76" s="544">
        <v>0.43</v>
      </c>
      <c r="AD76" s="544">
        <v>0.28999999999999998</v>
      </c>
      <c r="AE76" s="1746"/>
      <c r="AF76" s="1792"/>
    </row>
    <row r="77" spans="1:34" ht="11.1" customHeight="1">
      <c r="A77" s="173"/>
      <c r="B77" s="174"/>
      <c r="C77" s="209"/>
      <c r="D77" s="326"/>
      <c r="E77" s="326"/>
      <c r="F77" s="326"/>
      <c r="G77" s="326"/>
      <c r="H77" s="120"/>
      <c r="I77" s="120"/>
      <c r="J77" s="120"/>
      <c r="K77" s="120"/>
      <c r="L77" s="120"/>
      <c r="M77" s="120"/>
      <c r="N77" s="120"/>
      <c r="O77" s="120"/>
      <c r="P77" s="120"/>
      <c r="Q77" s="120"/>
      <c r="R77" s="120"/>
      <c r="S77" s="463"/>
      <c r="T77" s="463"/>
      <c r="U77" s="463"/>
      <c r="V77" s="1169"/>
      <c r="W77" s="1169"/>
      <c r="X77" s="1426"/>
      <c r="Y77" s="1468"/>
      <c r="Z77" s="1468"/>
      <c r="AA77" s="1468"/>
      <c r="AB77" s="1468"/>
      <c r="AC77" s="1468"/>
      <c r="AD77" s="1468"/>
      <c r="AE77" s="1468"/>
      <c r="AF77" s="1792"/>
    </row>
    <row r="78" spans="1:34" ht="11.1" customHeight="1">
      <c r="A78" s="173"/>
      <c r="B78" s="174"/>
      <c r="C78" s="211"/>
      <c r="D78" s="320" t="s">
        <v>105</v>
      </c>
      <c r="E78" s="321"/>
      <c r="F78" s="321"/>
      <c r="G78" s="321"/>
      <c r="H78" s="219"/>
      <c r="I78" s="219"/>
      <c r="J78" s="219"/>
      <c r="K78" s="219"/>
      <c r="L78" s="212"/>
      <c r="M78" s="345"/>
      <c r="N78" s="345"/>
      <c r="O78" s="345"/>
      <c r="P78" s="345"/>
      <c r="Q78" s="345"/>
      <c r="R78" s="345"/>
      <c r="S78" s="460"/>
      <c r="T78" s="460"/>
      <c r="U78" s="460"/>
      <c r="V78" s="1279"/>
      <c r="W78" s="1279"/>
      <c r="X78" s="460"/>
      <c r="Y78" s="319"/>
      <c r="Z78" s="358"/>
      <c r="AA78" s="345"/>
      <c r="AB78" s="345"/>
      <c r="AC78" s="345"/>
      <c r="AD78" s="345"/>
      <c r="AE78" s="358" t="s">
        <v>565</v>
      </c>
      <c r="AF78" s="1792"/>
    </row>
    <row r="79" spans="1:34" ht="11.1" customHeight="1">
      <c r="A79" s="173"/>
      <c r="B79" s="174"/>
      <c r="C79" s="209"/>
      <c r="D79" s="529" t="s">
        <v>93</v>
      </c>
      <c r="E79" s="529"/>
      <c r="F79" s="529"/>
      <c r="G79" s="516"/>
      <c r="H79" s="560">
        <v>76143</v>
      </c>
      <c r="I79" s="560">
        <v>85463</v>
      </c>
      <c r="J79" s="560">
        <v>84965</v>
      </c>
      <c r="K79" s="560">
        <v>86541</v>
      </c>
      <c r="L79" s="560">
        <v>89453</v>
      </c>
      <c r="M79" s="560">
        <v>87228</v>
      </c>
      <c r="N79" s="560">
        <v>90652</v>
      </c>
      <c r="O79" s="560">
        <v>93004</v>
      </c>
      <c r="P79" s="560">
        <v>94430</v>
      </c>
      <c r="Q79" s="560">
        <v>92955</v>
      </c>
      <c r="R79" s="560">
        <v>95622</v>
      </c>
      <c r="S79" s="561">
        <v>98116</v>
      </c>
      <c r="T79" s="561">
        <v>99016</v>
      </c>
      <c r="U79" s="561">
        <v>97629</v>
      </c>
      <c r="V79" s="1131">
        <v>99590</v>
      </c>
      <c r="W79" s="1131">
        <v>101118</v>
      </c>
      <c r="X79" s="561">
        <v>99653</v>
      </c>
      <c r="Y79" s="1221">
        <v>99190</v>
      </c>
      <c r="Z79" s="1221">
        <v>100494</v>
      </c>
      <c r="AA79" s="1221">
        <v>97540</v>
      </c>
      <c r="AB79" s="1221">
        <v>99486</v>
      </c>
      <c r="AC79" s="1221">
        <v>97676</v>
      </c>
      <c r="AD79" s="1221">
        <v>99283</v>
      </c>
      <c r="AE79" s="1593">
        <v>103592</v>
      </c>
      <c r="AF79" s="1792"/>
    </row>
    <row r="80" spans="1:34" ht="11.1" customHeight="1">
      <c r="A80" s="173"/>
      <c r="B80" s="174"/>
      <c r="C80" s="209"/>
      <c r="D80" s="535" t="s">
        <v>94</v>
      </c>
      <c r="E80" s="535"/>
      <c r="F80" s="535"/>
      <c r="G80" s="535"/>
      <c r="H80" s="562">
        <v>11.69</v>
      </c>
      <c r="I80" s="562">
        <v>12.86</v>
      </c>
      <c r="J80" s="562">
        <v>12.68</v>
      </c>
      <c r="K80" s="562">
        <v>12.91</v>
      </c>
      <c r="L80" s="562">
        <v>13.31</v>
      </c>
      <c r="M80" s="562">
        <v>13.07</v>
      </c>
      <c r="N80" s="563">
        <v>13.32</v>
      </c>
      <c r="O80" s="563">
        <v>13.48</v>
      </c>
      <c r="P80" s="564">
        <v>13.4</v>
      </c>
      <c r="Q80" s="564">
        <v>13.15</v>
      </c>
      <c r="R80" s="564">
        <v>13.37</v>
      </c>
      <c r="S80" s="565">
        <v>13.32</v>
      </c>
      <c r="T80" s="565">
        <v>13.19</v>
      </c>
      <c r="U80" s="565">
        <v>12.95</v>
      </c>
      <c r="V80" s="1298">
        <v>12.98</v>
      </c>
      <c r="W80" s="1298">
        <v>12.75</v>
      </c>
      <c r="X80" s="565">
        <v>13.45</v>
      </c>
      <c r="Y80" s="563">
        <v>12.93</v>
      </c>
      <c r="Z80" s="563">
        <v>12.42</v>
      </c>
      <c r="AA80" s="563">
        <v>14.21</v>
      </c>
      <c r="AB80" s="563">
        <v>14.12</v>
      </c>
      <c r="AC80" s="563">
        <v>13.61</v>
      </c>
      <c r="AD80" s="563">
        <v>13.64</v>
      </c>
      <c r="AE80" s="1594">
        <v>13.86</v>
      </c>
      <c r="AF80" s="1792"/>
    </row>
    <row r="81" spans="1:34" ht="11.1" customHeight="1">
      <c r="A81" s="173"/>
      <c r="B81" s="174"/>
      <c r="C81" s="209"/>
      <c r="D81" s="14"/>
      <c r="E81" s="14" t="s">
        <v>71</v>
      </c>
      <c r="F81" s="14"/>
      <c r="G81" s="14"/>
      <c r="H81" s="562">
        <v>8.1300000000000008</v>
      </c>
      <c r="I81" s="562">
        <v>9.98</v>
      </c>
      <c r="J81" s="562">
        <v>10.050000000000001</v>
      </c>
      <c r="K81" s="562">
        <v>10.3</v>
      </c>
      <c r="L81" s="562">
        <v>10.81</v>
      </c>
      <c r="M81" s="562">
        <v>10.62</v>
      </c>
      <c r="N81" s="562">
        <v>10.89</v>
      </c>
      <c r="O81" s="562">
        <v>11.17</v>
      </c>
      <c r="P81" s="562">
        <v>11.21</v>
      </c>
      <c r="Q81" s="562">
        <v>10.98</v>
      </c>
      <c r="R81" s="562">
        <v>11.2</v>
      </c>
      <c r="S81" s="566">
        <v>11.23</v>
      </c>
      <c r="T81" s="566">
        <v>11.32</v>
      </c>
      <c r="U81" s="566">
        <v>11.13</v>
      </c>
      <c r="V81" s="1299">
        <v>11.24</v>
      </c>
      <c r="W81" s="1299">
        <v>11.09</v>
      </c>
      <c r="X81" s="566">
        <v>11.87</v>
      </c>
      <c r="Y81" s="562">
        <v>11.38</v>
      </c>
      <c r="Z81" s="562">
        <v>10.94</v>
      </c>
      <c r="AA81" s="562">
        <v>13.1</v>
      </c>
      <c r="AB81" s="562">
        <v>13.14</v>
      </c>
      <c r="AC81" s="562">
        <v>12.68</v>
      </c>
      <c r="AD81" s="562">
        <v>12.77</v>
      </c>
      <c r="AE81" s="1715">
        <v>12.96</v>
      </c>
      <c r="AF81" s="1792"/>
    </row>
    <row r="82" spans="1:34" ht="11.1" customHeight="1">
      <c r="A82" s="173"/>
      <c r="B82" s="174"/>
      <c r="C82" s="209"/>
      <c r="D82" s="567"/>
      <c r="E82" s="567" t="s">
        <v>72</v>
      </c>
      <c r="F82" s="567"/>
      <c r="G82" s="567"/>
      <c r="H82" s="568">
        <v>7.28</v>
      </c>
      <c r="I82" s="568">
        <v>9.2100000000000009</v>
      </c>
      <c r="J82" s="568">
        <v>9.35</v>
      </c>
      <c r="K82" s="568">
        <v>9.6</v>
      </c>
      <c r="L82" s="568">
        <v>9.82</v>
      </c>
      <c r="M82" s="568">
        <v>9.61</v>
      </c>
      <c r="N82" s="568">
        <v>9.59</v>
      </c>
      <c r="O82" s="568">
        <v>9.7100000000000009</v>
      </c>
      <c r="P82" s="568">
        <v>9.7799999999999994</v>
      </c>
      <c r="Q82" s="568">
        <v>9.5500000000000007</v>
      </c>
      <c r="R82" s="568">
        <v>9.68</v>
      </c>
      <c r="S82" s="569">
        <v>9.66</v>
      </c>
      <c r="T82" s="569">
        <v>9.73</v>
      </c>
      <c r="U82" s="568">
        <v>9.5399999999999991</v>
      </c>
      <c r="V82" s="1300">
        <v>9.5299999999999994</v>
      </c>
      <c r="W82" s="1300">
        <v>9.41</v>
      </c>
      <c r="X82" s="569">
        <v>10.25</v>
      </c>
      <c r="Y82" s="568">
        <v>9.8000000000000007</v>
      </c>
      <c r="Z82" s="568">
        <v>9.48</v>
      </c>
      <c r="AA82" s="568">
        <v>11.35</v>
      </c>
      <c r="AB82" s="568">
        <v>11.44</v>
      </c>
      <c r="AC82" s="568">
        <v>11.02</v>
      </c>
      <c r="AD82" s="568">
        <v>11.18</v>
      </c>
      <c r="AE82" s="1595">
        <v>11.17</v>
      </c>
      <c r="AF82" s="1792"/>
    </row>
    <row r="83" spans="1:34" ht="11.1" customHeight="1">
      <c r="A83" s="173"/>
      <c r="B83" s="174"/>
      <c r="C83" s="209"/>
      <c r="D83" s="535" t="s">
        <v>95</v>
      </c>
      <c r="E83" s="535"/>
      <c r="F83" s="535"/>
      <c r="G83" s="535"/>
      <c r="H83" s="562">
        <v>125.58</v>
      </c>
      <c r="I83" s="562">
        <v>122.53</v>
      </c>
      <c r="J83" s="562">
        <v>123.37</v>
      </c>
      <c r="K83" s="562">
        <v>123.81</v>
      </c>
      <c r="L83" s="562">
        <v>124.14</v>
      </c>
      <c r="M83" s="562">
        <v>122.22</v>
      </c>
      <c r="N83" s="563">
        <v>120.09</v>
      </c>
      <c r="O83" s="563">
        <v>120.56</v>
      </c>
      <c r="P83" s="564">
        <v>121.05</v>
      </c>
      <c r="Q83" s="564">
        <v>122.39</v>
      </c>
      <c r="R83" s="564">
        <v>120.58</v>
      </c>
      <c r="S83" s="565">
        <v>121.17</v>
      </c>
      <c r="T83" s="565">
        <v>119.27</v>
      </c>
      <c r="U83" s="563">
        <v>118.69</v>
      </c>
      <c r="V83" s="1298">
        <v>117.51</v>
      </c>
      <c r="W83" s="565">
        <v>117.55</v>
      </c>
      <c r="X83" s="565">
        <v>117.91</v>
      </c>
      <c r="Y83" s="563">
        <v>118.76</v>
      </c>
      <c r="Z83" s="563">
        <v>121.35</v>
      </c>
      <c r="AA83" s="563">
        <v>121.11</v>
      </c>
      <c r="AB83" s="563">
        <v>124.49</v>
      </c>
      <c r="AC83" s="563">
        <v>125.18</v>
      </c>
      <c r="AD83" s="563">
        <v>124.83</v>
      </c>
      <c r="AE83" s="1594">
        <v>122.71</v>
      </c>
      <c r="AF83" s="1792"/>
    </row>
    <row r="84" spans="1:34" ht="11.1" customHeight="1">
      <c r="A84" s="173"/>
      <c r="B84" s="174"/>
      <c r="C84" s="209"/>
      <c r="D84" s="538" t="s">
        <v>96</v>
      </c>
      <c r="E84" s="538"/>
      <c r="F84" s="538"/>
      <c r="G84" s="538"/>
      <c r="H84" s="568">
        <v>28.35</v>
      </c>
      <c r="I84" s="568">
        <v>26.83</v>
      </c>
      <c r="J84" s="568">
        <v>29.4</v>
      </c>
      <c r="K84" s="568">
        <v>27.03</v>
      </c>
      <c r="L84" s="568">
        <v>28.89</v>
      </c>
      <c r="M84" s="568">
        <v>26.96</v>
      </c>
      <c r="N84" s="568">
        <v>27.56</v>
      </c>
      <c r="O84" s="568">
        <v>26.21</v>
      </c>
      <c r="P84" s="568">
        <v>28.84</v>
      </c>
      <c r="Q84" s="568">
        <v>26.58</v>
      </c>
      <c r="R84" s="568">
        <v>27.4</v>
      </c>
      <c r="S84" s="569">
        <v>26.66</v>
      </c>
      <c r="T84" s="569">
        <v>22.9</v>
      </c>
      <c r="U84" s="568">
        <v>23.17</v>
      </c>
      <c r="V84" s="1300">
        <v>22.36</v>
      </c>
      <c r="W84" s="569">
        <v>24.26</v>
      </c>
      <c r="X84" s="569">
        <v>21.79</v>
      </c>
      <c r="Y84" s="568">
        <v>22.93</v>
      </c>
      <c r="Z84" s="568">
        <v>27.85</v>
      </c>
      <c r="AA84" s="568">
        <v>25.67</v>
      </c>
      <c r="AB84" s="568">
        <v>28.98</v>
      </c>
      <c r="AC84" s="568">
        <v>29.96</v>
      </c>
      <c r="AD84" s="568">
        <v>37.1</v>
      </c>
      <c r="AE84" s="1595">
        <v>31.42</v>
      </c>
      <c r="AF84" s="1792"/>
    </row>
    <row r="85" spans="1:34" ht="11.1" customHeight="1">
      <c r="A85" s="173"/>
      <c r="B85" s="174"/>
      <c r="C85" s="209"/>
      <c r="D85" s="327"/>
      <c r="E85" s="328"/>
      <c r="F85" s="328"/>
      <c r="G85" s="328"/>
      <c r="H85" s="23"/>
      <c r="I85" s="23"/>
      <c r="J85" s="23"/>
      <c r="K85" s="23"/>
      <c r="L85" s="23"/>
      <c r="M85" s="361"/>
      <c r="N85" s="361"/>
      <c r="O85" s="361"/>
      <c r="P85" s="361"/>
      <c r="Q85" s="361"/>
      <c r="R85" s="361"/>
      <c r="S85" s="464"/>
      <c r="T85" s="464"/>
      <c r="U85" s="464"/>
      <c r="V85" s="1301"/>
      <c r="W85" s="1301"/>
      <c r="X85" s="464"/>
      <c r="Y85" s="521"/>
      <c r="Z85" s="361"/>
      <c r="AA85" s="521"/>
      <c r="AB85" s="521"/>
      <c r="AC85" s="521"/>
      <c r="AD85" s="521"/>
      <c r="AE85" s="361"/>
      <c r="AF85" s="1792"/>
    </row>
    <row r="86" spans="1:34" ht="11.1" customHeight="1">
      <c r="A86" s="173"/>
      <c r="B86" s="174"/>
      <c r="C86" s="211"/>
      <c r="D86" s="320" t="s">
        <v>106</v>
      </c>
      <c r="E86" s="321"/>
      <c r="F86" s="321"/>
      <c r="G86" s="321"/>
      <c r="H86" s="219"/>
      <c r="I86" s="219"/>
      <c r="J86" s="219"/>
      <c r="K86" s="219"/>
      <c r="L86" s="212"/>
      <c r="M86" s="345"/>
      <c r="N86" s="345"/>
      <c r="O86" s="345"/>
      <c r="P86" s="345"/>
      <c r="Q86" s="345"/>
      <c r="R86" s="345"/>
      <c r="S86" s="460"/>
      <c r="T86" s="460"/>
      <c r="U86" s="460"/>
      <c r="V86" s="1279"/>
      <c r="W86" s="1279"/>
      <c r="X86" s="460"/>
      <c r="Y86" s="319"/>
      <c r="Z86" s="419"/>
      <c r="AA86" s="345"/>
      <c r="AB86" s="345"/>
      <c r="AC86" s="345"/>
      <c r="AD86" s="345"/>
      <c r="AE86" s="419" t="s">
        <v>567</v>
      </c>
      <c r="AF86" s="1792"/>
    </row>
    <row r="87" spans="1:34" ht="11.1" customHeight="1">
      <c r="A87" s="173"/>
      <c r="B87" s="174"/>
      <c r="C87" s="209"/>
      <c r="D87" s="529" t="s">
        <v>93</v>
      </c>
      <c r="E87" s="570"/>
      <c r="F87" s="570"/>
      <c r="G87" s="991"/>
      <c r="H87" s="560">
        <v>47739</v>
      </c>
      <c r="I87" s="560">
        <v>54587</v>
      </c>
      <c r="J87" s="560">
        <v>54277</v>
      </c>
      <c r="K87" s="560">
        <v>51226</v>
      </c>
      <c r="L87" s="560">
        <v>53173</v>
      </c>
      <c r="M87" s="560">
        <v>51733.89673</v>
      </c>
      <c r="N87" s="560">
        <v>51866</v>
      </c>
      <c r="O87" s="560">
        <v>54134</v>
      </c>
      <c r="P87" s="560">
        <v>54653</v>
      </c>
      <c r="Q87" s="560">
        <v>54673</v>
      </c>
      <c r="R87" s="560">
        <v>55160</v>
      </c>
      <c r="S87" s="561">
        <v>57253</v>
      </c>
      <c r="T87" s="561">
        <v>57693</v>
      </c>
      <c r="U87" s="1221">
        <v>56679</v>
      </c>
      <c r="V87" s="1131">
        <v>56581</v>
      </c>
      <c r="W87" s="1131">
        <v>56370</v>
      </c>
      <c r="X87" s="561">
        <v>56570</v>
      </c>
      <c r="Y87" s="1221">
        <v>56005</v>
      </c>
      <c r="Z87" s="1221">
        <v>55774</v>
      </c>
      <c r="AA87" s="1221">
        <v>56404</v>
      </c>
      <c r="AB87" s="1221">
        <v>56400</v>
      </c>
      <c r="AC87" s="1221">
        <v>55030</v>
      </c>
      <c r="AD87" s="1221">
        <v>55182</v>
      </c>
      <c r="AE87" s="1593">
        <v>57139</v>
      </c>
      <c r="AF87" s="992"/>
      <c r="AG87" s="455"/>
      <c r="AH87" s="108"/>
    </row>
    <row r="88" spans="1:34" ht="11.1" customHeight="1">
      <c r="A88" s="173"/>
      <c r="B88" s="174"/>
      <c r="C88" s="209"/>
      <c r="D88" s="535" t="s">
        <v>94</v>
      </c>
      <c r="E88" s="557"/>
      <c r="F88" s="557"/>
      <c r="G88" s="557"/>
      <c r="H88" s="562">
        <v>13.69</v>
      </c>
      <c r="I88" s="562">
        <v>15.25</v>
      </c>
      <c r="J88" s="562">
        <v>15.06</v>
      </c>
      <c r="K88" s="562">
        <v>15.6</v>
      </c>
      <c r="L88" s="562">
        <v>16.260000000000002</v>
      </c>
      <c r="M88" s="562">
        <v>16.036496083397136</v>
      </c>
      <c r="N88" s="563">
        <v>15.7</v>
      </c>
      <c r="O88" s="563">
        <v>16.45</v>
      </c>
      <c r="P88" s="564">
        <v>16.39</v>
      </c>
      <c r="Q88" s="564">
        <v>16.21</v>
      </c>
      <c r="R88" s="564">
        <v>16.07</v>
      </c>
      <c r="S88" s="565">
        <v>16.3</v>
      </c>
      <c r="T88" s="565">
        <v>16.29</v>
      </c>
      <c r="U88" s="563">
        <v>16.12</v>
      </c>
      <c r="V88" s="1298">
        <v>16.13</v>
      </c>
      <c r="W88" s="1298">
        <v>15.86</v>
      </c>
      <c r="X88" s="565">
        <v>19.11</v>
      </c>
      <c r="Y88" s="563">
        <v>18.53</v>
      </c>
      <c r="Z88" s="563">
        <v>17.75</v>
      </c>
      <c r="AA88" s="563">
        <v>17.2</v>
      </c>
      <c r="AB88" s="563">
        <v>17.18</v>
      </c>
      <c r="AC88" s="563">
        <v>17.05</v>
      </c>
      <c r="AD88" s="563">
        <v>17.100000000000001</v>
      </c>
      <c r="AE88" s="1594">
        <v>17.309999999999999</v>
      </c>
      <c r="AF88" s="566"/>
      <c r="AG88" s="455"/>
      <c r="AH88" s="108"/>
    </row>
    <row r="89" spans="1:34" ht="11.1" customHeight="1">
      <c r="A89" s="173"/>
      <c r="B89" s="174"/>
      <c r="C89" s="209"/>
      <c r="D89" s="14"/>
      <c r="E89" s="571" t="s">
        <v>73</v>
      </c>
      <c r="F89" s="571"/>
      <c r="G89" s="571"/>
      <c r="H89" s="562">
        <v>10.130000000000001</v>
      </c>
      <c r="I89" s="562">
        <v>11.64</v>
      </c>
      <c r="J89" s="562">
        <v>11.77</v>
      </c>
      <c r="K89" s="562">
        <v>12.7</v>
      </c>
      <c r="L89" s="562">
        <v>13.39</v>
      </c>
      <c r="M89" s="562">
        <v>13.185018025362599</v>
      </c>
      <c r="N89" s="562">
        <v>13.16</v>
      </c>
      <c r="O89" s="562">
        <v>13.85</v>
      </c>
      <c r="P89" s="562">
        <v>13.96</v>
      </c>
      <c r="Q89" s="562">
        <v>13.77</v>
      </c>
      <c r="R89" s="562">
        <v>13.79</v>
      </c>
      <c r="S89" s="566">
        <v>14.04</v>
      </c>
      <c r="T89" s="566">
        <v>14.21</v>
      </c>
      <c r="U89" s="562">
        <v>14.08</v>
      </c>
      <c r="V89" s="1299">
        <v>14.16</v>
      </c>
      <c r="W89" s="1299">
        <v>13.93</v>
      </c>
      <c r="X89" s="562">
        <v>17.079999999999998</v>
      </c>
      <c r="Y89" s="562">
        <v>16.600000000000001</v>
      </c>
      <c r="Z89" s="562">
        <v>16.02</v>
      </c>
      <c r="AA89" s="562">
        <v>15.51</v>
      </c>
      <c r="AB89" s="562">
        <v>15.9</v>
      </c>
      <c r="AC89" s="562">
        <v>15.76</v>
      </c>
      <c r="AD89" s="562">
        <v>15.95</v>
      </c>
      <c r="AE89" s="1715">
        <v>16.11</v>
      </c>
      <c r="AF89" s="566"/>
      <c r="AG89" s="455"/>
      <c r="AH89" s="108"/>
    </row>
    <row r="90" spans="1:34" ht="11.1" customHeight="1">
      <c r="A90" s="173"/>
      <c r="B90" s="174"/>
      <c r="C90" s="209"/>
      <c r="D90" s="567"/>
      <c r="E90" s="567" t="s">
        <v>72</v>
      </c>
      <c r="F90" s="572"/>
      <c r="G90" s="572"/>
      <c r="H90" s="568">
        <v>9.84</v>
      </c>
      <c r="I90" s="568">
        <v>11.36</v>
      </c>
      <c r="J90" s="568">
        <v>11.49</v>
      </c>
      <c r="K90" s="568">
        <v>12.4</v>
      </c>
      <c r="L90" s="568">
        <v>12.62</v>
      </c>
      <c r="M90" s="568">
        <v>12.412236787858687</v>
      </c>
      <c r="N90" s="568">
        <v>12.41</v>
      </c>
      <c r="O90" s="568">
        <v>12.79</v>
      </c>
      <c r="P90" s="568">
        <v>12.91</v>
      </c>
      <c r="Q90" s="568">
        <v>12.73</v>
      </c>
      <c r="R90" s="568">
        <v>12.78</v>
      </c>
      <c r="S90" s="569">
        <v>12.77</v>
      </c>
      <c r="T90" s="569">
        <v>12.95</v>
      </c>
      <c r="U90" s="568">
        <v>12.8</v>
      </c>
      <c r="V90" s="1300">
        <v>12.97</v>
      </c>
      <c r="W90" s="1300">
        <v>12.77</v>
      </c>
      <c r="X90" s="568">
        <v>15.68</v>
      </c>
      <c r="Y90" s="568">
        <v>15.23</v>
      </c>
      <c r="Z90" s="568">
        <v>14.81</v>
      </c>
      <c r="AA90" s="568">
        <v>14.34</v>
      </c>
      <c r="AB90" s="568">
        <v>14.74</v>
      </c>
      <c r="AC90" s="568">
        <v>14.58</v>
      </c>
      <c r="AD90" s="568">
        <v>14.87</v>
      </c>
      <c r="AE90" s="1595">
        <v>14.61</v>
      </c>
      <c r="AF90" s="566"/>
      <c r="AG90" s="455"/>
      <c r="AH90" s="108"/>
    </row>
    <row r="91" spans="1:34" ht="11.1" customHeight="1">
      <c r="A91" s="173"/>
      <c r="B91" s="174"/>
      <c r="C91" s="209"/>
      <c r="D91" s="14"/>
      <c r="E91" s="94"/>
      <c r="F91" s="94"/>
      <c r="G91" s="94"/>
      <c r="H91" s="94"/>
      <c r="I91" s="94"/>
      <c r="J91" s="94"/>
      <c r="K91" s="94"/>
      <c r="L91" s="94"/>
      <c r="M91" s="99"/>
      <c r="N91" s="99"/>
      <c r="O91" s="99"/>
      <c r="P91" s="99"/>
      <c r="Q91" s="99"/>
      <c r="R91" s="99"/>
      <c r="S91" s="266"/>
      <c r="T91" s="266"/>
      <c r="U91" s="266"/>
      <c r="V91" s="1136"/>
      <c r="W91" s="1136"/>
      <c r="X91" s="99"/>
      <c r="Y91" s="165"/>
      <c r="Z91" s="99"/>
      <c r="AA91" s="165"/>
      <c r="AB91" s="165"/>
      <c r="AC91" s="165"/>
      <c r="AD91" s="165"/>
      <c r="AE91" s="99"/>
      <c r="AF91" s="455"/>
    </row>
    <row r="92" spans="1:34" ht="11.1" customHeight="1">
      <c r="A92" s="173"/>
      <c r="B92" s="174"/>
      <c r="C92" s="211"/>
      <c r="D92" s="320" t="s">
        <v>107</v>
      </c>
      <c r="E92" s="321"/>
      <c r="F92" s="321"/>
      <c r="G92" s="321"/>
      <c r="H92" s="219"/>
      <c r="I92" s="219"/>
      <c r="J92" s="219"/>
      <c r="K92" s="219"/>
      <c r="L92" s="212"/>
      <c r="M92" s="319"/>
      <c r="N92" s="319"/>
      <c r="O92" s="319"/>
      <c r="P92" s="319"/>
      <c r="Q92" s="319"/>
      <c r="R92" s="319"/>
      <c r="S92" s="460"/>
      <c r="T92" s="460"/>
      <c r="U92" s="460"/>
      <c r="V92" s="1279"/>
      <c r="W92" s="1279"/>
      <c r="X92" s="345"/>
      <c r="Y92" s="419"/>
      <c r="Z92" s="419"/>
      <c r="AA92" s="419"/>
      <c r="AB92" s="419"/>
      <c r="AC92" s="419"/>
      <c r="AD92" s="419"/>
      <c r="AE92" s="419" t="s">
        <v>567</v>
      </c>
      <c r="AF92" s="455"/>
    </row>
    <row r="93" spans="1:34" ht="11.1" customHeight="1">
      <c r="A93" s="173"/>
      <c r="B93" s="174"/>
      <c r="C93" s="209"/>
      <c r="D93" s="529" t="s">
        <v>93</v>
      </c>
      <c r="E93" s="570"/>
      <c r="F93" s="570"/>
      <c r="G93" s="991"/>
      <c r="H93" s="560">
        <v>30147</v>
      </c>
      <c r="I93" s="560">
        <v>33266</v>
      </c>
      <c r="J93" s="560">
        <v>33501</v>
      </c>
      <c r="K93" s="560">
        <v>34311</v>
      </c>
      <c r="L93" s="656">
        <v>36349</v>
      </c>
      <c r="M93" s="656">
        <v>35393</v>
      </c>
      <c r="N93" s="656">
        <v>35590</v>
      </c>
      <c r="O93" s="656">
        <v>36581</v>
      </c>
      <c r="P93" s="656">
        <v>37040</v>
      </c>
      <c r="Q93" s="656">
        <v>36602</v>
      </c>
      <c r="R93" s="656">
        <v>37580</v>
      </c>
      <c r="S93" s="658">
        <v>37769</v>
      </c>
      <c r="T93" s="658">
        <v>38061</v>
      </c>
      <c r="U93" s="658">
        <v>36706</v>
      </c>
      <c r="V93" s="1060">
        <v>36426</v>
      </c>
      <c r="W93" s="1060">
        <v>36587</v>
      </c>
      <c r="X93" s="1435">
        <v>37237</v>
      </c>
      <c r="Y93" s="1221">
        <v>36005</v>
      </c>
      <c r="Z93" s="1221">
        <v>36114</v>
      </c>
      <c r="AA93" s="1221">
        <v>35655</v>
      </c>
      <c r="AB93" s="1221">
        <v>36230</v>
      </c>
      <c r="AC93" s="1221">
        <v>34791</v>
      </c>
      <c r="AD93" s="1221">
        <v>34898</v>
      </c>
      <c r="AE93" s="1593">
        <v>36783</v>
      </c>
      <c r="AF93" s="455"/>
    </row>
    <row r="94" spans="1:34" ht="14.25" customHeight="1">
      <c r="A94" s="173"/>
      <c r="B94" s="174"/>
      <c r="C94" s="209"/>
      <c r="D94" s="535" t="s">
        <v>94</v>
      </c>
      <c r="E94" s="557"/>
      <c r="F94" s="557"/>
      <c r="G94" s="557"/>
      <c r="H94" s="562">
        <v>13.42</v>
      </c>
      <c r="I94" s="562">
        <v>15.36</v>
      </c>
      <c r="J94" s="562">
        <v>15.56</v>
      </c>
      <c r="K94" s="562">
        <v>15.97</v>
      </c>
      <c r="L94" s="562">
        <v>16.96</v>
      </c>
      <c r="M94" s="562">
        <v>16.510000000000002</v>
      </c>
      <c r="N94" s="563">
        <v>16.47</v>
      </c>
      <c r="O94" s="563">
        <v>16.7</v>
      </c>
      <c r="P94" s="564">
        <v>16.579999999999998</v>
      </c>
      <c r="Q94" s="564">
        <v>16.3</v>
      </c>
      <c r="R94" s="564">
        <v>16.59</v>
      </c>
      <c r="S94" s="565">
        <v>16.329999999999998</v>
      </c>
      <c r="T94" s="565">
        <v>16.05</v>
      </c>
      <c r="U94" s="565">
        <v>15.34</v>
      </c>
      <c r="V94" s="1298">
        <v>15.04875945926325</v>
      </c>
      <c r="W94" s="1298">
        <v>15.15</v>
      </c>
      <c r="X94" s="563">
        <v>18.52</v>
      </c>
      <c r="Y94" s="563">
        <v>17.86</v>
      </c>
      <c r="Z94" s="563">
        <v>17.510000000000002</v>
      </c>
      <c r="AA94" s="563">
        <v>16.850000000000001</v>
      </c>
      <c r="AB94" s="563">
        <v>16.36</v>
      </c>
      <c r="AC94" s="563">
        <v>15.94</v>
      </c>
      <c r="AD94" s="563">
        <v>15.59</v>
      </c>
      <c r="AE94" s="1594">
        <v>16.420000000000002</v>
      </c>
      <c r="AF94" s="455"/>
    </row>
    <row r="95" spans="1:34" ht="11.1" customHeight="1">
      <c r="A95" s="173"/>
      <c r="B95" s="174"/>
      <c r="C95" s="209"/>
      <c r="D95" s="14"/>
      <c r="E95" s="571" t="s">
        <v>73</v>
      </c>
      <c r="F95" s="571"/>
      <c r="G95" s="571"/>
      <c r="H95" s="562">
        <v>9.31</v>
      </c>
      <c r="I95" s="562">
        <v>11.76</v>
      </c>
      <c r="J95" s="562">
        <v>12.02</v>
      </c>
      <c r="K95" s="562">
        <v>12.29</v>
      </c>
      <c r="L95" s="562">
        <v>13.35</v>
      </c>
      <c r="M95" s="562">
        <v>13.1</v>
      </c>
      <c r="N95" s="562">
        <v>13.07</v>
      </c>
      <c r="O95" s="562">
        <v>13.520000000000001</v>
      </c>
      <c r="P95" s="562">
        <v>13.53</v>
      </c>
      <c r="Q95" s="562">
        <v>13.46</v>
      </c>
      <c r="R95" s="562">
        <v>13.44</v>
      </c>
      <c r="S95" s="566">
        <v>13.420000000000002</v>
      </c>
      <c r="T95" s="566">
        <v>13.28</v>
      </c>
      <c r="U95" s="566">
        <v>12.9</v>
      </c>
      <c r="V95" s="1299">
        <v>12.721729908901471</v>
      </c>
      <c r="W95" s="1299">
        <v>12.96</v>
      </c>
      <c r="X95" s="562">
        <v>15.89</v>
      </c>
      <c r="Y95" s="562">
        <v>15.59</v>
      </c>
      <c r="Z95" s="562">
        <v>15.38</v>
      </c>
      <c r="AA95" s="562">
        <v>14.95</v>
      </c>
      <c r="AB95" s="562">
        <v>14.63</v>
      </c>
      <c r="AC95" s="562">
        <v>14.51</v>
      </c>
      <c r="AD95" s="562">
        <v>14.28</v>
      </c>
      <c r="AE95" s="1715">
        <v>15.14</v>
      </c>
      <c r="AF95" s="455"/>
    </row>
    <row r="96" spans="1:34" ht="11.1" customHeight="1">
      <c r="A96" s="173"/>
      <c r="B96" s="174"/>
      <c r="C96" s="209"/>
      <c r="D96" s="567"/>
      <c r="E96" s="567" t="s">
        <v>72</v>
      </c>
      <c r="F96" s="572"/>
      <c r="G96" s="572"/>
      <c r="H96" s="568">
        <v>8.42</v>
      </c>
      <c r="I96" s="568">
        <v>10.88</v>
      </c>
      <c r="J96" s="568">
        <v>11.29</v>
      </c>
      <c r="K96" s="568">
        <v>11.56</v>
      </c>
      <c r="L96" s="568">
        <v>11.91</v>
      </c>
      <c r="M96" s="568">
        <v>11.66</v>
      </c>
      <c r="N96" s="568">
        <v>11.8</v>
      </c>
      <c r="O96" s="568">
        <v>11.81</v>
      </c>
      <c r="P96" s="568">
        <v>11.85</v>
      </c>
      <c r="Q96" s="568">
        <v>11.79</v>
      </c>
      <c r="R96" s="568">
        <v>11.92</v>
      </c>
      <c r="S96" s="569">
        <v>11.93</v>
      </c>
      <c r="T96" s="569">
        <v>11.83</v>
      </c>
      <c r="U96" s="569">
        <v>11.46</v>
      </c>
      <c r="V96" s="1300">
        <v>11.431575096152118</v>
      </c>
      <c r="W96" s="1300">
        <v>11.67</v>
      </c>
      <c r="X96" s="568">
        <v>14.34</v>
      </c>
      <c r="Y96" s="568">
        <v>14.05</v>
      </c>
      <c r="Z96" s="568">
        <v>14.02</v>
      </c>
      <c r="AA96" s="568">
        <v>13.63</v>
      </c>
      <c r="AB96" s="568">
        <v>13.36</v>
      </c>
      <c r="AC96" s="568">
        <v>13.23</v>
      </c>
      <c r="AD96" s="568">
        <v>13.17</v>
      </c>
      <c r="AE96" s="1595">
        <v>13.14</v>
      </c>
      <c r="AF96" s="455"/>
    </row>
    <row r="97" spans="1:31" ht="11.1" customHeight="1">
      <c r="A97" s="173"/>
      <c r="B97" s="174"/>
      <c r="C97" s="209"/>
      <c r="D97" s="92"/>
      <c r="E97" s="92"/>
      <c r="F97" s="92"/>
      <c r="G97" s="92"/>
      <c r="H97" s="223"/>
      <c r="I97" s="223"/>
      <c r="J97" s="223"/>
      <c r="K97" s="223"/>
      <c r="L97" s="223"/>
      <c r="M97" s="223"/>
      <c r="N97" s="223"/>
      <c r="O97" s="223"/>
      <c r="P97" s="223"/>
      <c r="Q97" s="223"/>
      <c r="R97" s="223"/>
      <c r="S97" s="223"/>
      <c r="T97" s="223"/>
      <c r="U97" s="223"/>
      <c r="V97" s="223"/>
      <c r="W97" s="223"/>
      <c r="X97" s="223"/>
      <c r="Y97" s="223"/>
      <c r="Z97" s="223"/>
      <c r="AA97" s="223"/>
      <c r="AB97" s="223"/>
      <c r="AC97" s="223"/>
      <c r="AD97" s="223"/>
      <c r="AE97" s="223"/>
    </row>
    <row r="98" spans="1:31" ht="11.1" customHeight="1">
      <c r="A98" s="173"/>
      <c r="B98" s="174"/>
      <c r="C98" s="180"/>
      <c r="D98" s="92"/>
      <c r="E98" s="92"/>
      <c r="F98" s="92"/>
      <c r="G98" s="92"/>
      <c r="H98" s="35"/>
      <c r="I98" s="179"/>
      <c r="J98" s="35"/>
      <c r="K98" s="35"/>
      <c r="L98" s="181"/>
      <c r="M98" s="331"/>
      <c r="N98" s="331"/>
      <c r="O98" s="331"/>
      <c r="P98" s="331"/>
      <c r="Q98" s="331"/>
      <c r="R98" s="331"/>
      <c r="S98" s="331"/>
      <c r="T98" s="331"/>
      <c r="U98" s="331"/>
      <c r="V98" s="331"/>
      <c r="W98" s="331"/>
      <c r="X98" s="331"/>
      <c r="Y98" s="331"/>
      <c r="Z98" s="331"/>
      <c r="AA98" s="331"/>
      <c r="AB98" s="331"/>
      <c r="AC98" s="331"/>
      <c r="AD98" s="331"/>
      <c r="AE98" s="1311">
        <v>3</v>
      </c>
    </row>
    <row r="99" spans="1:31" ht="11.1" customHeight="1">
      <c r="A99" s="182"/>
      <c r="B99" s="183"/>
      <c r="C99" s="180"/>
      <c r="D99" s="92"/>
      <c r="E99" s="92"/>
      <c r="F99" s="92"/>
      <c r="G99" s="92"/>
      <c r="H99" s="179"/>
      <c r="I99" s="179"/>
      <c r="J99" s="35"/>
      <c r="K99" s="35"/>
      <c r="L99" s="35"/>
      <c r="M99" s="35"/>
      <c r="N99" s="35"/>
      <c r="O99" s="35"/>
      <c r="P99" s="35"/>
      <c r="Q99" s="35"/>
      <c r="R99" s="35"/>
      <c r="S99" s="35"/>
      <c r="T99" s="35"/>
      <c r="U99" s="35"/>
      <c r="V99" s="35"/>
      <c r="W99" s="35"/>
      <c r="X99" s="35"/>
      <c r="Y99" s="35"/>
      <c r="Z99" s="35"/>
      <c r="AA99" s="35"/>
      <c r="AB99" s="35"/>
      <c r="AC99" s="35"/>
      <c r="AD99" s="35"/>
      <c r="AE99" s="35"/>
    </row>
    <row r="100" spans="1:31" ht="11.1" customHeight="1">
      <c r="A100" s="64"/>
      <c r="B100" s="65"/>
      <c r="J100" s="72"/>
      <c r="K100" s="72"/>
      <c r="L100" s="72"/>
      <c r="M100" s="72"/>
      <c r="N100" s="72"/>
      <c r="O100" s="72"/>
      <c r="P100" s="72"/>
      <c r="Q100" s="72"/>
      <c r="R100" s="72"/>
      <c r="S100" s="72"/>
      <c r="T100" s="72"/>
      <c r="U100" s="72"/>
      <c r="V100" s="72"/>
      <c r="W100" s="72"/>
      <c r="X100" s="72"/>
      <c r="Y100" s="72"/>
      <c r="Z100" s="72"/>
      <c r="AA100" s="72"/>
      <c r="AB100" s="72"/>
      <c r="AC100" s="72"/>
      <c r="AD100" s="72"/>
      <c r="AE100" s="72"/>
    </row>
    <row r="101" spans="1:31" ht="11.1" customHeight="1">
      <c r="A101" s="64"/>
      <c r="B101" s="65"/>
    </row>
    <row r="102" spans="1:31" ht="11.1" customHeight="1">
      <c r="A102" s="64"/>
      <c r="B102" s="65"/>
    </row>
    <row r="103" spans="1:31" ht="11.1" customHeight="1">
      <c r="A103" s="64"/>
      <c r="B103" s="65"/>
    </row>
    <row r="104" spans="1:31" ht="11.25" customHeight="1">
      <c r="A104" s="64"/>
      <c r="B104" s="65"/>
    </row>
    <row r="105" spans="1:31" ht="10.15" customHeight="1">
      <c r="A105" s="64"/>
      <c r="B105" s="65"/>
    </row>
    <row r="106" spans="1:31" ht="10.15" customHeight="1">
      <c r="A106" s="64"/>
      <c r="B106" s="65"/>
    </row>
    <row r="107" spans="1:31">
      <c r="A107" s="64"/>
      <c r="B107" s="65"/>
    </row>
    <row r="108" spans="1:31">
      <c r="A108" s="64"/>
      <c r="B108" s="65"/>
    </row>
    <row r="109" spans="1:31">
      <c r="A109" s="64"/>
      <c r="B109" s="65"/>
    </row>
    <row r="110" spans="1:31">
      <c r="A110" s="64"/>
      <c r="B110" s="65"/>
    </row>
    <row r="111" spans="1:31">
      <c r="A111" s="64"/>
      <c r="B111" s="65"/>
    </row>
    <row r="112" spans="1:31">
      <c r="A112" s="64"/>
      <c r="B112" s="65"/>
      <c r="U112" s="1213"/>
      <c r="V112" s="1213"/>
      <c r="W112" s="1213"/>
      <c r="X112" s="1213"/>
      <c r="Y112" s="1213"/>
      <c r="Z112" s="1213"/>
      <c r="AA112" s="1213"/>
      <c r="AB112" s="1213"/>
      <c r="AC112" s="1213"/>
      <c r="AD112" s="1213"/>
      <c r="AE112" s="1213"/>
    </row>
    <row r="113" spans="1:2">
      <c r="A113" s="64"/>
      <c r="B113" s="65"/>
    </row>
    <row r="114" spans="1:2">
      <c r="A114" s="64"/>
      <c r="B114" s="65"/>
    </row>
    <row r="115" spans="1:2">
      <c r="A115" s="64"/>
      <c r="B115" s="65"/>
    </row>
    <row r="116" spans="1:2">
      <c r="A116" s="64"/>
      <c r="B116" s="65"/>
    </row>
    <row r="117" spans="1:2">
      <c r="A117" s="64"/>
      <c r="B117" s="65"/>
    </row>
    <row r="118" spans="1:2">
      <c r="A118" s="64"/>
      <c r="B118" s="65"/>
    </row>
    <row r="119" spans="1:2">
      <c r="A119" s="64"/>
      <c r="B119" s="65"/>
    </row>
    <row r="120" spans="1:2">
      <c r="A120" s="64"/>
      <c r="B120" s="65"/>
    </row>
    <row r="121" spans="1:2">
      <c r="A121" s="64"/>
      <c r="B121" s="65"/>
    </row>
    <row r="122" spans="1:2">
      <c r="A122" s="64"/>
      <c r="B122" s="65"/>
    </row>
    <row r="123" spans="1:2">
      <c r="A123" s="64"/>
      <c r="B123" s="65"/>
    </row>
    <row r="124" spans="1:2">
      <c r="A124" s="64"/>
      <c r="B124" s="65"/>
    </row>
    <row r="125" spans="1:2">
      <c r="A125" s="64"/>
      <c r="B125" s="65"/>
    </row>
    <row r="126" spans="1:2">
      <c r="A126" s="64"/>
      <c r="B126" s="65"/>
    </row>
    <row r="127" spans="1:2">
      <c r="A127" s="64"/>
      <c r="B127" s="65"/>
    </row>
    <row r="128" spans="1:2">
      <c r="A128" s="64"/>
      <c r="B128" s="65"/>
    </row>
    <row r="129" spans="1:2">
      <c r="A129" s="64"/>
      <c r="B129" s="65"/>
    </row>
    <row r="130" spans="1:2">
      <c r="A130" s="64"/>
      <c r="B130" s="65"/>
    </row>
    <row r="131" spans="1:2">
      <c r="A131" s="64"/>
      <c r="B131" s="65"/>
    </row>
    <row r="132" spans="1:2">
      <c r="A132" s="64"/>
      <c r="B132" s="65"/>
    </row>
    <row r="133" spans="1:2">
      <c r="A133" s="64"/>
      <c r="B133" s="65"/>
    </row>
    <row r="134" spans="1:2">
      <c r="A134" s="64"/>
      <c r="B134" s="65"/>
    </row>
    <row r="135" spans="1:2">
      <c r="A135" s="64"/>
      <c r="B135" s="65"/>
    </row>
    <row r="136" spans="1:2">
      <c r="A136" s="64"/>
      <c r="B136" s="65"/>
    </row>
    <row r="137" spans="1:2">
      <c r="A137" s="64"/>
      <c r="B137" s="65"/>
    </row>
    <row r="138" spans="1:2">
      <c r="A138" s="64"/>
      <c r="B138" s="65"/>
    </row>
    <row r="139" spans="1:2">
      <c r="A139" s="64"/>
      <c r="B139" s="65"/>
    </row>
    <row r="140" spans="1:2">
      <c r="A140" s="64"/>
      <c r="B140" s="65"/>
    </row>
    <row r="141" spans="1:2">
      <c r="A141" s="64"/>
      <c r="B141" s="65"/>
    </row>
    <row r="142" spans="1:2">
      <c r="A142" s="64"/>
      <c r="B142" s="65"/>
    </row>
    <row r="143" spans="1:2">
      <c r="A143" s="64"/>
      <c r="B143" s="65"/>
    </row>
    <row r="144" spans="1:2">
      <c r="A144" s="64"/>
      <c r="B144" s="65"/>
    </row>
    <row r="145" spans="1:2">
      <c r="A145" s="64"/>
      <c r="B145" s="65"/>
    </row>
    <row r="146" spans="1:2">
      <c r="A146" s="64"/>
      <c r="B146" s="65"/>
    </row>
    <row r="147" spans="1:2">
      <c r="A147" s="64"/>
      <c r="B147" s="65"/>
    </row>
    <row r="148" spans="1:2">
      <c r="A148" s="64"/>
      <c r="B148" s="65"/>
    </row>
    <row r="149" spans="1:2">
      <c r="A149" s="64"/>
      <c r="B149" s="65"/>
    </row>
    <row r="150" spans="1:2">
      <c r="A150" s="64"/>
      <c r="B150" s="65"/>
    </row>
    <row r="151" spans="1:2">
      <c r="A151" s="64"/>
      <c r="B151" s="65"/>
    </row>
    <row r="152" spans="1:2">
      <c r="A152" s="64"/>
      <c r="B152" s="65"/>
    </row>
    <row r="153" spans="1:2">
      <c r="A153" s="64"/>
      <c r="B153" s="65"/>
    </row>
    <row r="154" spans="1:2">
      <c r="A154" s="64"/>
      <c r="B154" s="65"/>
    </row>
    <row r="155" spans="1:2">
      <c r="A155" s="64"/>
      <c r="B155" s="65"/>
    </row>
    <row r="156" spans="1:2">
      <c r="A156" s="64"/>
      <c r="B156" s="65"/>
    </row>
    <row r="157" spans="1:2">
      <c r="A157" s="64"/>
      <c r="B157" s="65"/>
    </row>
    <row r="158" spans="1:2">
      <c r="A158" s="64"/>
      <c r="B158" s="65"/>
    </row>
    <row r="159" spans="1:2">
      <c r="A159" s="64"/>
      <c r="B159" s="65"/>
    </row>
    <row r="160" spans="1:2">
      <c r="A160" s="64"/>
      <c r="B160" s="65"/>
    </row>
    <row r="161" spans="1:2">
      <c r="A161" s="64"/>
      <c r="B161" s="65"/>
    </row>
    <row r="162" spans="1:2">
      <c r="A162" s="64"/>
      <c r="B162" s="65"/>
    </row>
    <row r="163" spans="1:2">
      <c r="A163" s="64"/>
      <c r="B163" s="65"/>
    </row>
    <row r="164" spans="1:2">
      <c r="A164" s="64"/>
      <c r="B164" s="65"/>
    </row>
    <row r="165" spans="1:2">
      <c r="A165" s="64"/>
      <c r="B165" s="65"/>
    </row>
    <row r="166" spans="1:2">
      <c r="A166" s="64"/>
      <c r="B166" s="65"/>
    </row>
    <row r="167" spans="1:2">
      <c r="A167" s="64"/>
      <c r="B167" s="65"/>
    </row>
    <row r="168" spans="1:2">
      <c r="A168" s="64"/>
      <c r="B168" s="65"/>
    </row>
    <row r="169" spans="1:2">
      <c r="A169" s="64"/>
      <c r="B169" s="65"/>
    </row>
    <row r="170" spans="1:2">
      <c r="A170" s="64"/>
      <c r="B170" s="65"/>
    </row>
    <row r="171" spans="1:2">
      <c r="A171" s="64"/>
      <c r="B171" s="65"/>
    </row>
    <row r="172" spans="1:2">
      <c r="A172" s="64"/>
      <c r="B172" s="65"/>
    </row>
    <row r="173" spans="1:2">
      <c r="A173" s="64"/>
      <c r="B173" s="65"/>
    </row>
    <row r="174" spans="1:2">
      <c r="A174" s="64"/>
      <c r="B174" s="65"/>
    </row>
    <row r="175" spans="1:2">
      <c r="A175" s="64"/>
      <c r="B175" s="65"/>
    </row>
    <row r="176" spans="1:2">
      <c r="A176" s="64"/>
      <c r="B176" s="65"/>
    </row>
    <row r="177" spans="1:2">
      <c r="A177" s="64"/>
      <c r="B177" s="65"/>
    </row>
    <row r="178" spans="1:2">
      <c r="A178" s="64"/>
      <c r="B178" s="65"/>
    </row>
    <row r="179" spans="1:2">
      <c r="A179" s="64"/>
      <c r="B179" s="65"/>
    </row>
    <row r="180" spans="1:2">
      <c r="A180" s="64"/>
      <c r="B180" s="65"/>
    </row>
    <row r="181" spans="1:2">
      <c r="A181" s="64"/>
      <c r="B181" s="65"/>
    </row>
    <row r="182" spans="1:2">
      <c r="A182" s="64"/>
      <c r="B182" s="65"/>
    </row>
    <row r="183" spans="1:2">
      <c r="A183" s="64"/>
      <c r="B183" s="65"/>
    </row>
    <row r="184" spans="1:2">
      <c r="A184" s="64"/>
      <c r="B184" s="65"/>
    </row>
    <row r="185" spans="1:2">
      <c r="A185" s="64"/>
      <c r="B185" s="65"/>
    </row>
    <row r="186" spans="1:2">
      <c r="A186" s="64"/>
      <c r="B186" s="65"/>
    </row>
    <row r="187" spans="1:2">
      <c r="A187" s="64"/>
      <c r="B187" s="65"/>
    </row>
    <row r="188" spans="1:2">
      <c r="A188" s="64"/>
      <c r="B188" s="65"/>
    </row>
    <row r="189" spans="1:2">
      <c r="A189" s="64"/>
      <c r="B189" s="65"/>
    </row>
    <row r="190" spans="1:2">
      <c r="A190" s="64"/>
      <c r="B190" s="65"/>
    </row>
    <row r="191" spans="1:2">
      <c r="A191" s="64"/>
      <c r="B191" s="65"/>
    </row>
    <row r="192" spans="1:2">
      <c r="A192" s="64"/>
      <c r="B192" s="65"/>
    </row>
    <row r="193" spans="1:2">
      <c r="A193" s="64"/>
      <c r="B193" s="65"/>
    </row>
    <row r="194" spans="1:2">
      <c r="A194" s="64"/>
      <c r="B194" s="65"/>
    </row>
    <row r="195" spans="1:2">
      <c r="A195" s="64"/>
      <c r="B195" s="65"/>
    </row>
    <row r="196" spans="1:2">
      <c r="A196" s="64"/>
      <c r="B196" s="65"/>
    </row>
    <row r="197" spans="1:2">
      <c r="A197" s="64"/>
      <c r="B197" s="65"/>
    </row>
    <row r="198" spans="1:2">
      <c r="A198" s="64"/>
      <c r="B198" s="65"/>
    </row>
    <row r="199" spans="1:2">
      <c r="A199" s="64"/>
      <c r="B199" s="65"/>
    </row>
    <row r="200" spans="1:2">
      <c r="A200" s="64"/>
      <c r="B200" s="65"/>
    </row>
    <row r="201" spans="1:2">
      <c r="A201" s="64"/>
      <c r="B201" s="65"/>
    </row>
    <row r="202" spans="1:2">
      <c r="A202" s="64"/>
      <c r="B202" s="65"/>
    </row>
    <row r="203" spans="1:2">
      <c r="A203" s="64"/>
      <c r="B203" s="65"/>
    </row>
    <row r="204" spans="1:2">
      <c r="A204" s="64"/>
      <c r="B204" s="65"/>
    </row>
    <row r="205" spans="1:2">
      <c r="A205" s="64"/>
      <c r="B205" s="65"/>
    </row>
    <row r="206" spans="1:2">
      <c r="A206" s="64"/>
      <c r="B206" s="65"/>
    </row>
    <row r="207" spans="1:2">
      <c r="A207" s="64"/>
      <c r="B207" s="65"/>
    </row>
    <row r="208" spans="1:2">
      <c r="A208" s="64"/>
      <c r="B208" s="65"/>
    </row>
    <row r="209" spans="1:2">
      <c r="A209" s="64"/>
      <c r="B209" s="65"/>
    </row>
    <row r="210" spans="1:2">
      <c r="A210" s="64"/>
      <c r="B210" s="65"/>
    </row>
    <row r="211" spans="1:2">
      <c r="A211" s="64"/>
      <c r="B211" s="65"/>
    </row>
    <row r="212" spans="1:2">
      <c r="A212" s="64"/>
      <c r="B212" s="65"/>
    </row>
    <row r="213" spans="1:2">
      <c r="A213" s="64"/>
      <c r="B213" s="65"/>
    </row>
    <row r="214" spans="1:2">
      <c r="A214" s="64"/>
      <c r="B214" s="65"/>
    </row>
    <row r="215" spans="1:2">
      <c r="A215" s="64"/>
      <c r="B215" s="65"/>
    </row>
    <row r="216" spans="1:2">
      <c r="A216" s="64"/>
      <c r="B216" s="65"/>
    </row>
    <row r="217" spans="1:2">
      <c r="A217" s="64"/>
      <c r="B217" s="65"/>
    </row>
    <row r="218" spans="1:2">
      <c r="A218" s="64"/>
      <c r="B218" s="65"/>
    </row>
    <row r="219" spans="1:2">
      <c r="A219" s="64"/>
      <c r="B219" s="65"/>
    </row>
    <row r="220" spans="1:2">
      <c r="A220" s="64"/>
      <c r="B220" s="65"/>
    </row>
    <row r="221" spans="1:2">
      <c r="A221" s="64"/>
      <c r="B221" s="65"/>
    </row>
    <row r="222" spans="1:2">
      <c r="A222" s="64"/>
      <c r="B222" s="65"/>
    </row>
    <row r="223" spans="1:2">
      <c r="A223" s="64"/>
      <c r="B223" s="65"/>
    </row>
    <row r="224" spans="1:2">
      <c r="A224" s="64"/>
      <c r="B224" s="65"/>
    </row>
    <row r="225" spans="1:2">
      <c r="A225" s="64"/>
      <c r="B225" s="65"/>
    </row>
    <row r="226" spans="1:2">
      <c r="A226" s="64"/>
      <c r="B226" s="65"/>
    </row>
    <row r="227" spans="1:2">
      <c r="A227" s="64"/>
      <c r="B227" s="65"/>
    </row>
    <row r="228" spans="1:2">
      <c r="A228" s="64"/>
      <c r="B228" s="65"/>
    </row>
    <row r="229" spans="1:2">
      <c r="A229" s="64"/>
      <c r="B229" s="65"/>
    </row>
    <row r="230" spans="1:2">
      <c r="A230" s="64"/>
      <c r="B230" s="65"/>
    </row>
    <row r="231" spans="1:2">
      <c r="A231" s="64"/>
      <c r="B231" s="65"/>
    </row>
    <row r="232" spans="1:2">
      <c r="A232" s="64"/>
      <c r="B232" s="65"/>
    </row>
    <row r="233" spans="1:2">
      <c r="A233" s="64"/>
      <c r="B233" s="65"/>
    </row>
    <row r="234" spans="1:2">
      <c r="A234" s="64"/>
      <c r="B234" s="65"/>
    </row>
    <row r="235" spans="1:2">
      <c r="A235" s="64"/>
      <c r="B235" s="65"/>
    </row>
    <row r="236" spans="1:2">
      <c r="A236" s="64"/>
      <c r="B236" s="65"/>
    </row>
    <row r="237" spans="1:2">
      <c r="A237" s="64"/>
      <c r="B237" s="65"/>
    </row>
    <row r="238" spans="1:2">
      <c r="A238" s="64"/>
      <c r="B238" s="65"/>
    </row>
    <row r="239" spans="1:2">
      <c r="A239" s="64"/>
      <c r="B239" s="65"/>
    </row>
    <row r="240" spans="1:2">
      <c r="A240" s="64"/>
      <c r="B240" s="65"/>
    </row>
    <row r="241" spans="1:2">
      <c r="A241" s="64"/>
      <c r="B241" s="65"/>
    </row>
    <row r="242" spans="1:2">
      <c r="A242" s="64"/>
      <c r="B242" s="65"/>
    </row>
    <row r="243" spans="1:2">
      <c r="A243" s="64"/>
      <c r="B243" s="65"/>
    </row>
    <row r="244" spans="1:2">
      <c r="A244" s="64"/>
      <c r="B244" s="65"/>
    </row>
    <row r="245" spans="1:2">
      <c r="A245" s="64"/>
      <c r="B245" s="65"/>
    </row>
    <row r="246" spans="1:2">
      <c r="A246" s="64"/>
      <c r="B246" s="65"/>
    </row>
    <row r="247" spans="1:2">
      <c r="A247" s="64"/>
      <c r="B247" s="65"/>
    </row>
    <row r="248" spans="1:2">
      <c r="A248" s="64"/>
      <c r="B248" s="65"/>
    </row>
    <row r="249" spans="1:2">
      <c r="A249" s="64"/>
      <c r="B249" s="65"/>
    </row>
    <row r="250" spans="1:2">
      <c r="A250" s="64"/>
      <c r="B250" s="65"/>
    </row>
    <row r="251" spans="1:2">
      <c r="A251" s="64"/>
      <c r="B251" s="65"/>
    </row>
    <row r="252" spans="1:2">
      <c r="A252" s="64"/>
      <c r="B252" s="65"/>
    </row>
    <row r="253" spans="1:2">
      <c r="A253" s="64"/>
      <c r="B253" s="65"/>
    </row>
    <row r="254" spans="1:2">
      <c r="A254" s="64"/>
      <c r="B254" s="65"/>
    </row>
    <row r="255" spans="1:2">
      <c r="A255" s="64"/>
      <c r="B255" s="65"/>
    </row>
    <row r="256" spans="1:2">
      <c r="A256" s="64"/>
      <c r="B256" s="65"/>
    </row>
    <row r="257" spans="1:2">
      <c r="A257" s="64"/>
      <c r="B257" s="65"/>
    </row>
    <row r="258" spans="1:2">
      <c r="A258" s="64"/>
      <c r="B258" s="65"/>
    </row>
    <row r="259" spans="1:2">
      <c r="A259" s="64"/>
      <c r="B259" s="65"/>
    </row>
    <row r="260" spans="1:2">
      <c r="A260" s="64"/>
      <c r="B260" s="65"/>
    </row>
    <row r="261" spans="1:2">
      <c r="A261" s="64"/>
      <c r="B261" s="65"/>
    </row>
    <row r="262" spans="1:2">
      <c r="A262" s="64"/>
      <c r="B262" s="65"/>
    </row>
    <row r="263" spans="1:2">
      <c r="A263" s="64"/>
      <c r="B263" s="65"/>
    </row>
    <row r="264" spans="1:2">
      <c r="A264" s="64"/>
      <c r="B264" s="65"/>
    </row>
    <row r="265" spans="1:2">
      <c r="A265" s="64"/>
      <c r="B265" s="65"/>
    </row>
    <row r="266" spans="1:2">
      <c r="A266" s="64"/>
      <c r="B266" s="65"/>
    </row>
    <row r="267" spans="1:2">
      <c r="A267" s="64"/>
      <c r="B267" s="65"/>
    </row>
    <row r="268" spans="1:2">
      <c r="A268" s="64"/>
      <c r="B268" s="65"/>
    </row>
    <row r="269" spans="1:2">
      <c r="A269" s="64"/>
      <c r="B269" s="65"/>
    </row>
    <row r="270" spans="1:2">
      <c r="A270" s="64"/>
      <c r="B270" s="65"/>
    </row>
    <row r="271" spans="1:2">
      <c r="A271" s="64"/>
      <c r="B271" s="65"/>
    </row>
    <row r="272" spans="1:2">
      <c r="A272" s="64"/>
      <c r="B272" s="65"/>
    </row>
    <row r="273" spans="1:2">
      <c r="A273" s="64"/>
      <c r="B273" s="65"/>
    </row>
    <row r="274" spans="1:2">
      <c r="A274" s="64"/>
      <c r="B274" s="65"/>
    </row>
    <row r="275" spans="1:2">
      <c r="A275" s="64"/>
      <c r="B275" s="65"/>
    </row>
    <row r="276" spans="1:2">
      <c r="A276" s="64"/>
      <c r="B276" s="65"/>
    </row>
    <row r="277" spans="1:2">
      <c r="A277" s="64"/>
      <c r="B277" s="65"/>
    </row>
    <row r="278" spans="1:2">
      <c r="A278" s="64"/>
      <c r="B278" s="65"/>
    </row>
    <row r="279" spans="1:2">
      <c r="A279" s="64"/>
      <c r="B279" s="65"/>
    </row>
    <row r="280" spans="1:2">
      <c r="A280" s="64"/>
      <c r="B280" s="65"/>
    </row>
    <row r="281" spans="1:2">
      <c r="A281" s="64"/>
      <c r="B281" s="65"/>
    </row>
    <row r="282" spans="1:2">
      <c r="A282" s="64"/>
      <c r="B282" s="65"/>
    </row>
    <row r="283" spans="1:2">
      <c r="A283" s="64"/>
      <c r="B283" s="65"/>
    </row>
    <row r="284" spans="1:2">
      <c r="A284" s="64"/>
      <c r="B284" s="65"/>
    </row>
    <row r="285" spans="1:2">
      <c r="A285" s="64"/>
      <c r="B285" s="65"/>
    </row>
    <row r="286" spans="1:2">
      <c r="A286" s="64"/>
      <c r="B286" s="65"/>
    </row>
    <row r="287" spans="1:2">
      <c r="A287" s="64"/>
      <c r="B287" s="65"/>
    </row>
    <row r="288" spans="1:2">
      <c r="A288" s="64"/>
      <c r="B288" s="65"/>
    </row>
    <row r="289" spans="1:2">
      <c r="A289" s="64"/>
      <c r="B289" s="65"/>
    </row>
    <row r="290" spans="1:2">
      <c r="A290" s="64"/>
      <c r="B290" s="65"/>
    </row>
    <row r="291" spans="1:2">
      <c r="A291" s="64"/>
      <c r="B291" s="65"/>
    </row>
    <row r="292" spans="1:2">
      <c r="A292" s="64"/>
      <c r="B292" s="65"/>
    </row>
    <row r="293" spans="1:2">
      <c r="A293" s="64"/>
      <c r="B293" s="65"/>
    </row>
    <row r="294" spans="1:2">
      <c r="A294" s="64"/>
      <c r="B294" s="65"/>
    </row>
    <row r="295" spans="1:2">
      <c r="A295" s="64"/>
      <c r="B295" s="65"/>
    </row>
    <row r="296" spans="1:2">
      <c r="A296" s="64"/>
      <c r="B296" s="65"/>
    </row>
    <row r="297" spans="1:2">
      <c r="A297" s="64"/>
      <c r="B297" s="65"/>
    </row>
    <row r="298" spans="1:2">
      <c r="A298" s="64"/>
      <c r="B298" s="65"/>
    </row>
    <row r="299" spans="1:2">
      <c r="A299" s="64"/>
      <c r="B299" s="65"/>
    </row>
    <row r="300" spans="1:2">
      <c r="A300" s="64"/>
      <c r="B300" s="65"/>
    </row>
    <row r="301" spans="1:2">
      <c r="A301" s="64"/>
      <c r="B301" s="65"/>
    </row>
    <row r="302" spans="1:2">
      <c r="A302" s="64"/>
      <c r="B302" s="65"/>
    </row>
    <row r="303" spans="1:2">
      <c r="A303" s="64"/>
      <c r="B303" s="65"/>
    </row>
    <row r="304" spans="1:2">
      <c r="A304" s="64"/>
      <c r="B304" s="65"/>
    </row>
    <row r="305" spans="1:2">
      <c r="A305" s="64"/>
      <c r="B305" s="65"/>
    </row>
    <row r="306" spans="1:2">
      <c r="A306" s="64"/>
      <c r="B306" s="65"/>
    </row>
    <row r="307" spans="1:2">
      <c r="A307" s="64"/>
      <c r="B307" s="65"/>
    </row>
    <row r="308" spans="1:2">
      <c r="A308" s="64"/>
      <c r="B308" s="65"/>
    </row>
    <row r="309" spans="1:2">
      <c r="A309" s="64"/>
      <c r="B309" s="65"/>
    </row>
    <row r="310" spans="1:2">
      <c r="A310" s="64"/>
      <c r="B310" s="65"/>
    </row>
    <row r="311" spans="1:2">
      <c r="A311" s="64"/>
      <c r="B311" s="65"/>
    </row>
    <row r="312" spans="1:2">
      <c r="A312" s="64"/>
      <c r="B312" s="65"/>
    </row>
    <row r="313" spans="1:2">
      <c r="A313" s="64"/>
      <c r="B313" s="65"/>
    </row>
    <row r="314" spans="1:2">
      <c r="A314" s="64"/>
      <c r="B314" s="65"/>
    </row>
    <row r="315" spans="1:2">
      <c r="A315" s="64"/>
      <c r="B315" s="65"/>
    </row>
    <row r="316" spans="1:2">
      <c r="A316" s="64"/>
      <c r="B316" s="65"/>
    </row>
    <row r="317" spans="1:2">
      <c r="A317" s="64"/>
      <c r="B317" s="65"/>
    </row>
    <row r="318" spans="1:2">
      <c r="A318" s="64"/>
      <c r="B318" s="65"/>
    </row>
    <row r="319" spans="1:2">
      <c r="A319" s="64"/>
      <c r="B319" s="65"/>
    </row>
    <row r="320" spans="1:2">
      <c r="A320" s="64"/>
      <c r="B320" s="65"/>
    </row>
    <row r="321" spans="1:2">
      <c r="A321" s="64"/>
      <c r="B321" s="65"/>
    </row>
    <row r="322" spans="1:2">
      <c r="A322" s="64"/>
      <c r="B322" s="65"/>
    </row>
    <row r="323" spans="1:2">
      <c r="A323" s="64"/>
      <c r="B323" s="65"/>
    </row>
    <row r="324" spans="1:2">
      <c r="A324" s="64"/>
      <c r="B324" s="65"/>
    </row>
    <row r="325" spans="1:2">
      <c r="A325" s="64"/>
      <c r="B325" s="65"/>
    </row>
    <row r="326" spans="1:2">
      <c r="A326" s="64"/>
      <c r="B326" s="65"/>
    </row>
    <row r="327" spans="1:2">
      <c r="A327" s="64"/>
      <c r="B327" s="65"/>
    </row>
    <row r="328" spans="1:2">
      <c r="A328" s="64"/>
      <c r="B328" s="65"/>
    </row>
    <row r="329" spans="1:2">
      <c r="A329" s="64"/>
      <c r="B329" s="65"/>
    </row>
    <row r="330" spans="1:2">
      <c r="A330" s="64"/>
      <c r="B330" s="65"/>
    </row>
    <row r="331" spans="1:2">
      <c r="A331" s="64"/>
      <c r="B331" s="65"/>
    </row>
    <row r="332" spans="1:2">
      <c r="A332" s="64"/>
      <c r="B332" s="65"/>
    </row>
    <row r="333" spans="1:2">
      <c r="A333" s="64"/>
      <c r="B333" s="65"/>
    </row>
    <row r="334" spans="1:2">
      <c r="A334" s="64"/>
      <c r="B334" s="65"/>
    </row>
    <row r="335" spans="1:2">
      <c r="A335" s="64"/>
      <c r="B335" s="65"/>
    </row>
    <row r="336" spans="1:2">
      <c r="A336" s="64"/>
      <c r="B336" s="65"/>
    </row>
    <row r="337" spans="1:2">
      <c r="A337" s="64"/>
      <c r="B337" s="65"/>
    </row>
    <row r="338" spans="1:2">
      <c r="A338" s="64"/>
      <c r="B338" s="65"/>
    </row>
    <row r="339" spans="1:2">
      <c r="A339" s="64"/>
      <c r="B339" s="65"/>
    </row>
    <row r="340" spans="1:2">
      <c r="A340" s="64"/>
      <c r="B340" s="65"/>
    </row>
    <row r="341" spans="1:2">
      <c r="A341" s="64"/>
      <c r="B341" s="65"/>
    </row>
    <row r="342" spans="1:2">
      <c r="A342" s="64"/>
      <c r="B342" s="65"/>
    </row>
    <row r="343" spans="1:2">
      <c r="A343" s="64"/>
      <c r="B343" s="65"/>
    </row>
    <row r="344" spans="1:2">
      <c r="A344" s="64"/>
      <c r="B344" s="65"/>
    </row>
    <row r="345" spans="1:2">
      <c r="A345" s="64"/>
      <c r="B345" s="65"/>
    </row>
    <row r="346" spans="1:2">
      <c r="A346" s="64"/>
      <c r="B346" s="65"/>
    </row>
    <row r="347" spans="1:2">
      <c r="A347" s="64"/>
      <c r="B347" s="65"/>
    </row>
    <row r="348" spans="1:2">
      <c r="A348" s="64"/>
      <c r="B348" s="65"/>
    </row>
    <row r="349" spans="1:2">
      <c r="A349" s="64"/>
      <c r="B349" s="65"/>
    </row>
    <row r="350" spans="1:2">
      <c r="A350" s="64"/>
      <c r="B350" s="65"/>
    </row>
    <row r="351" spans="1:2">
      <c r="A351" s="64"/>
      <c r="B351" s="65"/>
    </row>
    <row r="352" spans="1:2">
      <c r="A352" s="64"/>
      <c r="B352" s="65"/>
    </row>
    <row r="353" spans="1:2">
      <c r="A353" s="64"/>
      <c r="B353" s="65"/>
    </row>
    <row r="354" spans="1:2">
      <c r="A354" s="64"/>
      <c r="B354" s="65"/>
    </row>
    <row r="355" spans="1:2">
      <c r="A355" s="64"/>
      <c r="B355" s="65"/>
    </row>
    <row r="356" spans="1:2">
      <c r="A356" s="64"/>
      <c r="B356" s="65"/>
    </row>
    <row r="357" spans="1:2">
      <c r="A357" s="64"/>
      <c r="B357" s="65"/>
    </row>
    <row r="358" spans="1:2">
      <c r="A358" s="64"/>
      <c r="B358" s="65"/>
    </row>
    <row r="359" spans="1:2">
      <c r="A359" s="64"/>
      <c r="B359" s="65"/>
    </row>
    <row r="360" spans="1:2">
      <c r="A360" s="64"/>
      <c r="B360" s="65"/>
    </row>
    <row r="361" spans="1:2">
      <c r="A361" s="64"/>
      <c r="B361" s="65"/>
    </row>
    <row r="362" spans="1:2">
      <c r="A362" s="64"/>
      <c r="B362" s="65"/>
    </row>
    <row r="363" spans="1:2">
      <c r="A363" s="64"/>
      <c r="B363" s="65"/>
    </row>
    <row r="364" spans="1:2">
      <c r="A364" s="64"/>
      <c r="B364" s="65"/>
    </row>
    <row r="365" spans="1:2">
      <c r="A365" s="64"/>
      <c r="B365" s="65"/>
    </row>
    <row r="366" spans="1:2">
      <c r="A366" s="64"/>
      <c r="B366" s="65"/>
    </row>
    <row r="367" spans="1:2">
      <c r="A367" s="64"/>
      <c r="B367" s="65"/>
    </row>
    <row r="368" spans="1:2">
      <c r="A368" s="64"/>
      <c r="B368" s="65"/>
    </row>
    <row r="369" spans="1:2">
      <c r="A369" s="64"/>
      <c r="B369" s="65"/>
    </row>
    <row r="370" spans="1:2">
      <c r="A370" s="64"/>
      <c r="B370" s="65"/>
    </row>
    <row r="371" spans="1:2">
      <c r="A371" s="64"/>
      <c r="B371" s="65"/>
    </row>
    <row r="372" spans="1:2">
      <c r="A372" s="64"/>
      <c r="B372" s="65"/>
    </row>
    <row r="373" spans="1:2">
      <c r="A373" s="64"/>
      <c r="B373" s="65"/>
    </row>
    <row r="374" spans="1:2">
      <c r="A374" s="64"/>
      <c r="B374" s="65"/>
    </row>
    <row r="375" spans="1:2">
      <c r="A375" s="64"/>
      <c r="B375" s="65"/>
    </row>
    <row r="376" spans="1:2">
      <c r="A376" s="64"/>
      <c r="B376" s="65"/>
    </row>
    <row r="377" spans="1:2">
      <c r="A377" s="64"/>
      <c r="B377" s="65"/>
    </row>
    <row r="378" spans="1:2">
      <c r="A378" s="64"/>
      <c r="B378" s="65"/>
    </row>
    <row r="379" spans="1:2">
      <c r="A379" s="64"/>
      <c r="B379" s="65"/>
    </row>
    <row r="380" spans="1:2">
      <c r="A380" s="64"/>
      <c r="B380" s="65"/>
    </row>
    <row r="381" spans="1:2">
      <c r="A381" s="64"/>
      <c r="B381" s="65"/>
    </row>
    <row r="382" spans="1:2">
      <c r="A382" s="64"/>
      <c r="B382" s="65"/>
    </row>
    <row r="383" spans="1:2">
      <c r="A383" s="64"/>
      <c r="B383" s="65"/>
    </row>
    <row r="384" spans="1:2">
      <c r="A384" s="64"/>
      <c r="B384" s="65"/>
    </row>
    <row r="385" spans="1:2">
      <c r="A385" s="64"/>
      <c r="B385" s="65"/>
    </row>
    <row r="386" spans="1:2">
      <c r="A386" s="64"/>
      <c r="B386" s="65"/>
    </row>
    <row r="387" spans="1:2">
      <c r="A387" s="64"/>
      <c r="B387" s="65"/>
    </row>
    <row r="388" spans="1:2">
      <c r="A388" s="64"/>
      <c r="B388" s="65"/>
    </row>
    <row r="389" spans="1:2">
      <c r="A389" s="64"/>
      <c r="B389" s="65"/>
    </row>
    <row r="390" spans="1:2">
      <c r="A390" s="64"/>
      <c r="B390" s="65"/>
    </row>
    <row r="391" spans="1:2">
      <c r="A391" s="64"/>
      <c r="B391" s="65"/>
    </row>
    <row r="392" spans="1:2">
      <c r="A392" s="64"/>
      <c r="B392" s="65"/>
    </row>
    <row r="393" spans="1:2">
      <c r="A393" s="64"/>
      <c r="B393" s="65"/>
    </row>
    <row r="394" spans="1:2">
      <c r="A394" s="64"/>
      <c r="B394" s="65"/>
    </row>
    <row r="395" spans="1:2">
      <c r="A395" s="64"/>
      <c r="B395" s="65"/>
    </row>
    <row r="396" spans="1:2">
      <c r="A396" s="64"/>
      <c r="B396" s="65"/>
    </row>
    <row r="397" spans="1:2">
      <c r="A397" s="64"/>
      <c r="B397" s="65"/>
    </row>
    <row r="398" spans="1:2">
      <c r="A398" s="64"/>
      <c r="B398" s="65"/>
    </row>
    <row r="399" spans="1:2">
      <c r="A399" s="64"/>
      <c r="B399" s="65"/>
    </row>
    <row r="400" spans="1:2">
      <c r="A400" s="64"/>
      <c r="B400" s="65"/>
    </row>
    <row r="401" spans="1:2">
      <c r="A401" s="64"/>
      <c r="B401" s="65"/>
    </row>
    <row r="402" spans="1:2">
      <c r="A402" s="64"/>
      <c r="B402" s="65"/>
    </row>
    <row r="403" spans="1:2">
      <c r="A403" s="64"/>
      <c r="B403" s="65"/>
    </row>
    <row r="404" spans="1:2">
      <c r="A404" s="64"/>
      <c r="B404" s="65"/>
    </row>
    <row r="405" spans="1:2">
      <c r="A405" s="64"/>
      <c r="B405" s="65"/>
    </row>
    <row r="406" spans="1:2">
      <c r="A406" s="64"/>
      <c r="B406" s="65"/>
    </row>
    <row r="407" spans="1:2">
      <c r="A407" s="64"/>
      <c r="B407" s="65"/>
    </row>
    <row r="408" spans="1:2">
      <c r="A408" s="64"/>
      <c r="B408" s="65"/>
    </row>
    <row r="409" spans="1:2">
      <c r="A409" s="64"/>
      <c r="B409" s="65"/>
    </row>
    <row r="410" spans="1:2">
      <c r="A410" s="64"/>
      <c r="B410" s="65"/>
    </row>
    <row r="411" spans="1:2">
      <c r="A411" s="64"/>
      <c r="B411" s="65"/>
    </row>
    <row r="412" spans="1:2">
      <c r="A412" s="64"/>
      <c r="B412" s="65"/>
    </row>
    <row r="413" spans="1:2">
      <c r="A413" s="64"/>
      <c r="B413" s="65"/>
    </row>
    <row r="414" spans="1:2">
      <c r="A414" s="64"/>
      <c r="B414" s="65"/>
    </row>
    <row r="415" spans="1:2">
      <c r="A415" s="64"/>
      <c r="B415" s="65"/>
    </row>
    <row r="416" spans="1:2">
      <c r="A416" s="64"/>
      <c r="B416" s="65"/>
    </row>
    <row r="417" spans="1:2">
      <c r="A417" s="64"/>
      <c r="B417" s="65"/>
    </row>
    <row r="418" spans="1:2">
      <c r="A418" s="64"/>
      <c r="B418" s="65"/>
    </row>
    <row r="419" spans="1:2">
      <c r="A419" s="64"/>
      <c r="B419" s="65"/>
    </row>
    <row r="420" spans="1:2">
      <c r="A420" s="64"/>
      <c r="B420" s="65"/>
    </row>
    <row r="421" spans="1:2">
      <c r="A421" s="64"/>
      <c r="B421" s="65"/>
    </row>
    <row r="422" spans="1:2">
      <c r="A422" s="64"/>
      <c r="B422" s="65"/>
    </row>
    <row r="423" spans="1:2">
      <c r="A423" s="64"/>
      <c r="B423" s="65"/>
    </row>
    <row r="424" spans="1:2">
      <c r="A424" s="64"/>
      <c r="B424" s="65"/>
    </row>
    <row r="425" spans="1:2">
      <c r="A425" s="64"/>
      <c r="B425" s="65"/>
    </row>
    <row r="426" spans="1:2">
      <c r="A426" s="64"/>
      <c r="B426" s="65"/>
    </row>
    <row r="427" spans="1:2">
      <c r="A427" s="64"/>
      <c r="B427" s="65"/>
    </row>
    <row r="428" spans="1:2">
      <c r="A428" s="64"/>
      <c r="B428" s="65"/>
    </row>
    <row r="429" spans="1:2">
      <c r="A429" s="64"/>
      <c r="B429" s="65"/>
    </row>
    <row r="430" spans="1:2">
      <c r="A430" s="64"/>
      <c r="B430" s="65"/>
    </row>
    <row r="431" spans="1:2">
      <c r="A431" s="64"/>
      <c r="B431" s="65"/>
    </row>
    <row r="432" spans="1:2">
      <c r="A432" s="64"/>
      <c r="B432" s="65"/>
    </row>
    <row r="433" spans="1:2">
      <c r="A433" s="64"/>
      <c r="B433" s="65"/>
    </row>
    <row r="434" spans="1:2">
      <c r="A434" s="64"/>
      <c r="B434" s="65"/>
    </row>
    <row r="435" spans="1:2">
      <c r="A435" s="64"/>
      <c r="B435" s="65"/>
    </row>
    <row r="436" spans="1:2">
      <c r="A436" s="64"/>
      <c r="B436" s="65"/>
    </row>
    <row r="437" spans="1:2">
      <c r="A437" s="64"/>
      <c r="B437" s="65"/>
    </row>
    <row r="438" spans="1:2">
      <c r="A438" s="64"/>
      <c r="B438" s="65"/>
    </row>
    <row r="439" spans="1:2">
      <c r="A439" s="64"/>
      <c r="B439" s="65"/>
    </row>
    <row r="440" spans="1:2">
      <c r="A440" s="64"/>
      <c r="B440" s="65"/>
    </row>
    <row r="441" spans="1:2">
      <c r="A441" s="64"/>
      <c r="B441" s="65"/>
    </row>
    <row r="442" spans="1:2">
      <c r="A442" s="64"/>
      <c r="B442" s="65"/>
    </row>
    <row r="443" spans="1:2">
      <c r="A443" s="64"/>
      <c r="B443" s="65"/>
    </row>
    <row r="444" spans="1:2">
      <c r="A444" s="64"/>
      <c r="B444" s="65"/>
    </row>
    <row r="445" spans="1:2">
      <c r="A445" s="64"/>
      <c r="B445" s="65"/>
    </row>
    <row r="446" spans="1:2">
      <c r="A446" s="64"/>
      <c r="B446" s="65"/>
    </row>
    <row r="447" spans="1:2">
      <c r="A447" s="64"/>
      <c r="B447" s="65"/>
    </row>
    <row r="448" spans="1:2">
      <c r="A448" s="64"/>
      <c r="B448" s="65"/>
    </row>
    <row r="449" spans="1:2">
      <c r="A449" s="64"/>
      <c r="B449" s="65"/>
    </row>
    <row r="450" spans="1:2">
      <c r="A450" s="64"/>
      <c r="B450" s="65"/>
    </row>
    <row r="451" spans="1:2">
      <c r="A451" s="64"/>
      <c r="B451" s="65"/>
    </row>
    <row r="452" spans="1:2">
      <c r="A452" s="64"/>
      <c r="B452" s="65"/>
    </row>
    <row r="453" spans="1:2">
      <c r="A453" s="64"/>
      <c r="B453" s="65"/>
    </row>
    <row r="454" spans="1:2">
      <c r="A454" s="64"/>
      <c r="B454" s="65"/>
    </row>
    <row r="455" spans="1:2">
      <c r="A455" s="64"/>
      <c r="B455" s="65"/>
    </row>
    <row r="456" spans="1:2">
      <c r="A456" s="64"/>
      <c r="B456" s="65"/>
    </row>
    <row r="457" spans="1:2">
      <c r="A457" s="64"/>
      <c r="B457" s="65"/>
    </row>
    <row r="458" spans="1:2">
      <c r="A458" s="64"/>
      <c r="B458" s="65"/>
    </row>
    <row r="459" spans="1:2">
      <c r="A459" s="64"/>
      <c r="B459" s="65"/>
    </row>
    <row r="460" spans="1:2">
      <c r="A460" s="64"/>
      <c r="B460" s="65"/>
    </row>
    <row r="461" spans="1:2">
      <c r="A461" s="64"/>
      <c r="B461" s="65"/>
    </row>
    <row r="462" spans="1:2">
      <c r="A462" s="64"/>
      <c r="B462" s="65"/>
    </row>
    <row r="463" spans="1:2">
      <c r="A463" s="64"/>
      <c r="B463" s="65"/>
    </row>
    <row r="464" spans="1:2">
      <c r="A464" s="64"/>
      <c r="B464" s="65"/>
    </row>
    <row r="465" spans="1:2">
      <c r="A465" s="64"/>
      <c r="B465" s="65"/>
    </row>
    <row r="466" spans="1:2">
      <c r="A466" s="64"/>
      <c r="B466" s="65"/>
    </row>
    <row r="467" spans="1:2">
      <c r="A467" s="64"/>
      <c r="B467" s="65"/>
    </row>
    <row r="468" spans="1:2">
      <c r="A468" s="64"/>
      <c r="B468" s="65"/>
    </row>
    <row r="469" spans="1:2">
      <c r="A469" s="64"/>
      <c r="B469" s="65"/>
    </row>
    <row r="470" spans="1:2">
      <c r="A470" s="64"/>
      <c r="B470" s="65"/>
    </row>
    <row r="471" spans="1:2">
      <c r="A471" s="64"/>
      <c r="B471" s="65"/>
    </row>
    <row r="472" spans="1:2">
      <c r="A472" s="64"/>
      <c r="B472" s="65"/>
    </row>
    <row r="473" spans="1:2">
      <c r="A473" s="64"/>
      <c r="B473" s="65"/>
    </row>
    <row r="474" spans="1:2">
      <c r="A474" s="64"/>
      <c r="B474" s="65"/>
    </row>
    <row r="475" spans="1:2">
      <c r="A475" s="64"/>
      <c r="B475" s="65"/>
    </row>
    <row r="476" spans="1:2">
      <c r="A476" s="64"/>
      <c r="B476" s="65"/>
    </row>
    <row r="477" spans="1:2">
      <c r="A477" s="64"/>
      <c r="B477" s="65"/>
    </row>
    <row r="478" spans="1:2">
      <c r="A478" s="64"/>
      <c r="B478" s="65"/>
    </row>
    <row r="479" spans="1:2">
      <c r="A479" s="64"/>
      <c r="B479" s="65"/>
    </row>
    <row r="480" spans="1:2">
      <c r="A480" s="64"/>
      <c r="B480" s="65"/>
    </row>
    <row r="481" spans="1:2">
      <c r="A481" s="64"/>
      <c r="B481" s="65"/>
    </row>
    <row r="482" spans="1:2">
      <c r="A482" s="64"/>
      <c r="B482" s="65"/>
    </row>
    <row r="483" spans="1:2">
      <c r="A483" s="64"/>
      <c r="B483" s="65"/>
    </row>
    <row r="484" spans="1:2">
      <c r="A484" s="64"/>
      <c r="B484" s="65"/>
    </row>
    <row r="485" spans="1:2">
      <c r="A485" s="64"/>
      <c r="B485" s="65"/>
    </row>
    <row r="486" spans="1:2">
      <c r="A486" s="64"/>
      <c r="B486" s="65"/>
    </row>
    <row r="487" spans="1:2">
      <c r="A487" s="64"/>
      <c r="B487" s="65"/>
    </row>
    <row r="488" spans="1:2">
      <c r="A488" s="64"/>
      <c r="B488" s="65"/>
    </row>
    <row r="489" spans="1:2">
      <c r="A489" s="64"/>
      <c r="B489" s="65"/>
    </row>
    <row r="490" spans="1:2">
      <c r="A490" s="64"/>
      <c r="B490" s="65"/>
    </row>
    <row r="491" spans="1:2">
      <c r="A491" s="64"/>
      <c r="B491" s="65"/>
    </row>
    <row r="492" spans="1:2">
      <c r="A492" s="64"/>
      <c r="B492" s="65"/>
    </row>
    <row r="493" spans="1:2">
      <c r="A493" s="64"/>
      <c r="B493" s="65"/>
    </row>
    <row r="494" spans="1:2">
      <c r="A494" s="64"/>
      <c r="B494" s="65"/>
    </row>
    <row r="495" spans="1:2">
      <c r="A495" s="64"/>
      <c r="B495" s="65"/>
    </row>
    <row r="496" spans="1:2">
      <c r="A496" s="64"/>
      <c r="B496" s="65"/>
    </row>
    <row r="497" spans="1:2">
      <c r="A497" s="64"/>
      <c r="B497" s="65"/>
    </row>
    <row r="498" spans="1:2">
      <c r="A498" s="64"/>
      <c r="B498" s="65"/>
    </row>
    <row r="499" spans="1:2">
      <c r="A499" s="64"/>
      <c r="B499" s="65"/>
    </row>
    <row r="500" spans="1:2">
      <c r="A500" s="64"/>
      <c r="B500" s="65"/>
    </row>
    <row r="501" spans="1:2">
      <c r="A501" s="64"/>
      <c r="B501" s="65"/>
    </row>
    <row r="502" spans="1:2">
      <c r="A502" s="64"/>
      <c r="B502" s="65"/>
    </row>
    <row r="503" spans="1:2">
      <c r="A503" s="64"/>
      <c r="B503" s="65"/>
    </row>
    <row r="504" spans="1:2">
      <c r="A504" s="64"/>
      <c r="B504" s="65"/>
    </row>
    <row r="505" spans="1:2">
      <c r="A505" s="64"/>
      <c r="B505" s="65"/>
    </row>
    <row r="506" spans="1:2">
      <c r="A506" s="64"/>
      <c r="B506" s="65"/>
    </row>
    <row r="507" spans="1:2">
      <c r="A507" s="64"/>
      <c r="B507" s="65"/>
    </row>
    <row r="508" spans="1:2">
      <c r="A508" s="64"/>
      <c r="B508" s="65"/>
    </row>
    <row r="509" spans="1:2">
      <c r="A509" s="64"/>
      <c r="B509" s="65"/>
    </row>
    <row r="510" spans="1:2">
      <c r="A510" s="64"/>
      <c r="B510" s="65"/>
    </row>
    <row r="511" spans="1:2">
      <c r="A511" s="64"/>
      <c r="B511" s="65"/>
    </row>
    <row r="512" spans="1:2">
      <c r="A512" s="64"/>
      <c r="B512" s="65"/>
    </row>
    <row r="513" spans="1:2">
      <c r="A513" s="64"/>
      <c r="B513" s="65"/>
    </row>
    <row r="514" spans="1:2">
      <c r="A514" s="64"/>
      <c r="B514" s="65"/>
    </row>
    <row r="515" spans="1:2">
      <c r="A515" s="64"/>
      <c r="B515" s="65"/>
    </row>
    <row r="516" spans="1:2">
      <c r="A516" s="64"/>
      <c r="B516" s="65"/>
    </row>
    <row r="517" spans="1:2">
      <c r="A517" s="64"/>
      <c r="B517" s="65"/>
    </row>
    <row r="518" spans="1:2">
      <c r="A518" s="64"/>
      <c r="B518" s="65"/>
    </row>
    <row r="519" spans="1:2">
      <c r="A519" s="64"/>
      <c r="B519" s="65"/>
    </row>
    <row r="520" spans="1:2">
      <c r="A520" s="64"/>
      <c r="B520" s="65"/>
    </row>
    <row r="521" spans="1:2">
      <c r="A521" s="64"/>
      <c r="B521" s="65"/>
    </row>
    <row r="522" spans="1:2">
      <c r="A522" s="64"/>
      <c r="B522" s="65"/>
    </row>
    <row r="523" spans="1:2">
      <c r="A523" s="64"/>
      <c r="B523" s="65"/>
    </row>
    <row r="524" spans="1:2">
      <c r="A524" s="64"/>
      <c r="B524" s="65"/>
    </row>
    <row r="525" spans="1:2">
      <c r="A525" s="64"/>
      <c r="B525" s="65"/>
    </row>
    <row r="526" spans="1:2">
      <c r="A526" s="64"/>
      <c r="B526" s="65"/>
    </row>
    <row r="527" spans="1:2">
      <c r="A527" s="64"/>
      <c r="B527" s="65"/>
    </row>
    <row r="528" spans="1:2">
      <c r="A528" s="64"/>
      <c r="B528" s="65"/>
    </row>
    <row r="529" spans="1:2">
      <c r="A529" s="64"/>
      <c r="B529" s="65"/>
    </row>
    <row r="530" spans="1:2">
      <c r="A530" s="64"/>
      <c r="B530" s="65"/>
    </row>
    <row r="531" spans="1:2">
      <c r="A531" s="64"/>
      <c r="B531" s="65"/>
    </row>
    <row r="532" spans="1:2">
      <c r="A532" s="64"/>
      <c r="B532" s="65"/>
    </row>
    <row r="533" spans="1:2">
      <c r="A533" s="64"/>
      <c r="B533" s="65"/>
    </row>
    <row r="534" spans="1:2">
      <c r="A534" s="64"/>
      <c r="B534" s="65"/>
    </row>
    <row r="535" spans="1:2">
      <c r="A535" s="64"/>
      <c r="B535" s="65"/>
    </row>
    <row r="536" spans="1:2">
      <c r="A536" s="64"/>
      <c r="B536" s="65"/>
    </row>
    <row r="537" spans="1:2">
      <c r="A537" s="64"/>
      <c r="B537" s="65"/>
    </row>
    <row r="538" spans="1:2">
      <c r="A538" s="64"/>
      <c r="B538" s="65"/>
    </row>
    <row r="539" spans="1:2">
      <c r="A539" s="64"/>
      <c r="B539" s="65"/>
    </row>
    <row r="540" spans="1:2">
      <c r="A540" s="64"/>
      <c r="B540" s="65"/>
    </row>
    <row r="541" spans="1:2">
      <c r="A541" s="64"/>
      <c r="B541" s="65"/>
    </row>
    <row r="542" spans="1:2">
      <c r="A542" s="64"/>
      <c r="B542" s="65"/>
    </row>
    <row r="543" spans="1:2">
      <c r="A543" s="64"/>
      <c r="B543" s="65"/>
    </row>
    <row r="544" spans="1:2">
      <c r="A544" s="64"/>
      <c r="B544" s="65"/>
    </row>
    <row r="545" spans="1:2">
      <c r="A545" s="64"/>
      <c r="B545" s="65"/>
    </row>
    <row r="546" spans="1:2">
      <c r="A546" s="64"/>
      <c r="B546" s="65"/>
    </row>
    <row r="547" spans="1:2">
      <c r="A547" s="64"/>
      <c r="B547" s="65"/>
    </row>
    <row r="548" spans="1:2">
      <c r="A548" s="64"/>
      <c r="B548" s="65"/>
    </row>
    <row r="549" spans="1:2">
      <c r="A549" s="64"/>
      <c r="B549" s="65"/>
    </row>
    <row r="550" spans="1:2">
      <c r="A550" s="64"/>
      <c r="B550" s="65"/>
    </row>
    <row r="551" spans="1:2">
      <c r="A551" s="64"/>
      <c r="B551" s="65"/>
    </row>
    <row r="552" spans="1:2">
      <c r="A552" s="64"/>
      <c r="B552" s="65"/>
    </row>
    <row r="553" spans="1:2">
      <c r="A553" s="64"/>
      <c r="B553" s="65"/>
    </row>
    <row r="554" spans="1:2">
      <c r="A554" s="64"/>
      <c r="B554" s="65"/>
    </row>
    <row r="555" spans="1:2">
      <c r="A555" s="64"/>
      <c r="B555" s="65"/>
    </row>
    <row r="556" spans="1:2">
      <c r="A556" s="64"/>
      <c r="B556" s="65"/>
    </row>
    <row r="557" spans="1:2">
      <c r="A557" s="64"/>
      <c r="B557" s="65"/>
    </row>
    <row r="558" spans="1:2">
      <c r="A558" s="64"/>
      <c r="B558" s="65"/>
    </row>
    <row r="559" spans="1:2">
      <c r="A559" s="64"/>
      <c r="B559" s="65"/>
    </row>
    <row r="560" spans="1:2">
      <c r="A560" s="64"/>
      <c r="B560" s="65"/>
    </row>
    <row r="561" spans="1:2">
      <c r="A561" s="64"/>
      <c r="B561" s="65"/>
    </row>
    <row r="562" spans="1:2">
      <c r="A562" s="64"/>
      <c r="B562" s="65"/>
    </row>
    <row r="563" spans="1:2">
      <c r="A563" s="64"/>
      <c r="B563" s="65"/>
    </row>
    <row r="564" spans="1:2">
      <c r="A564" s="64"/>
      <c r="B564" s="65"/>
    </row>
    <row r="565" spans="1:2">
      <c r="A565" s="64"/>
      <c r="B565" s="65"/>
    </row>
    <row r="566" spans="1:2">
      <c r="A566" s="64"/>
      <c r="B566" s="65"/>
    </row>
    <row r="567" spans="1:2">
      <c r="A567" s="64"/>
      <c r="B567" s="65"/>
    </row>
    <row r="568" spans="1:2">
      <c r="A568" s="64"/>
      <c r="B568" s="65"/>
    </row>
    <row r="569" spans="1:2">
      <c r="A569" s="64"/>
      <c r="B569" s="65"/>
    </row>
    <row r="570" spans="1:2">
      <c r="A570" s="64"/>
      <c r="B570" s="65"/>
    </row>
    <row r="571" spans="1:2">
      <c r="A571" s="64"/>
      <c r="B571" s="65"/>
    </row>
    <row r="572" spans="1:2">
      <c r="A572" s="64"/>
      <c r="B572" s="65"/>
    </row>
    <row r="573" spans="1:2">
      <c r="A573" s="64"/>
      <c r="B573" s="65"/>
    </row>
    <row r="574" spans="1:2">
      <c r="A574" s="64"/>
      <c r="B574" s="65"/>
    </row>
    <row r="575" spans="1:2">
      <c r="A575" s="64"/>
      <c r="B575" s="65"/>
    </row>
    <row r="576" spans="1:2">
      <c r="A576" s="64"/>
      <c r="B576" s="65"/>
    </row>
    <row r="577" spans="1:2">
      <c r="A577" s="64"/>
      <c r="B577" s="65"/>
    </row>
    <row r="578" spans="1:2">
      <c r="A578" s="64"/>
      <c r="B578" s="65"/>
    </row>
    <row r="579" spans="1:2">
      <c r="A579" s="64"/>
      <c r="B579" s="65"/>
    </row>
    <row r="580" spans="1:2">
      <c r="A580" s="64"/>
      <c r="B580" s="65"/>
    </row>
    <row r="581" spans="1:2">
      <c r="A581" s="64"/>
      <c r="B581" s="65"/>
    </row>
    <row r="582" spans="1:2">
      <c r="A582" s="64"/>
      <c r="B582" s="65"/>
    </row>
    <row r="583" spans="1:2">
      <c r="A583" s="64"/>
      <c r="B583" s="65"/>
    </row>
    <row r="584" spans="1:2">
      <c r="A584" s="64"/>
      <c r="B584" s="65"/>
    </row>
    <row r="585" spans="1:2">
      <c r="A585" s="64"/>
      <c r="B585" s="65"/>
    </row>
    <row r="586" spans="1:2">
      <c r="A586" s="64"/>
      <c r="B586" s="65"/>
    </row>
    <row r="587" spans="1:2">
      <c r="A587" s="64"/>
      <c r="B587" s="65"/>
    </row>
    <row r="588" spans="1:2">
      <c r="A588" s="64"/>
      <c r="B588" s="65"/>
    </row>
    <row r="589" spans="1:2">
      <c r="A589" s="64"/>
      <c r="B589" s="65"/>
    </row>
    <row r="590" spans="1:2">
      <c r="A590" s="64"/>
      <c r="B590" s="65"/>
    </row>
    <row r="591" spans="1:2">
      <c r="A591" s="64"/>
      <c r="B591" s="65"/>
    </row>
    <row r="592" spans="1:2">
      <c r="A592" s="64"/>
      <c r="B592" s="65"/>
    </row>
    <row r="593" spans="1:2">
      <c r="A593" s="64"/>
      <c r="B593" s="65"/>
    </row>
    <row r="594" spans="1:2">
      <c r="A594" s="64"/>
      <c r="B594" s="65"/>
    </row>
    <row r="595" spans="1:2">
      <c r="A595" s="64"/>
      <c r="B595" s="65"/>
    </row>
    <row r="596" spans="1:2">
      <c r="A596" s="64"/>
      <c r="B596" s="65"/>
    </row>
    <row r="597" spans="1:2">
      <c r="A597" s="64"/>
      <c r="B597" s="65"/>
    </row>
    <row r="598" spans="1:2">
      <c r="A598" s="64"/>
      <c r="B598" s="65"/>
    </row>
    <row r="599" spans="1:2">
      <c r="A599" s="64"/>
      <c r="B599" s="65"/>
    </row>
    <row r="600" spans="1:2">
      <c r="A600" s="64"/>
      <c r="B600" s="65"/>
    </row>
    <row r="601" spans="1:2">
      <c r="A601" s="64"/>
      <c r="B601" s="65"/>
    </row>
    <row r="602" spans="1:2">
      <c r="A602" s="64"/>
      <c r="B602" s="65"/>
    </row>
    <row r="603" spans="1:2">
      <c r="A603" s="64"/>
      <c r="B603" s="65"/>
    </row>
    <row r="604" spans="1:2">
      <c r="A604" s="64"/>
      <c r="B604" s="65"/>
    </row>
    <row r="605" spans="1:2">
      <c r="A605" s="64"/>
      <c r="B605" s="65"/>
    </row>
    <row r="606" spans="1:2">
      <c r="A606" s="64"/>
      <c r="B606" s="65"/>
    </row>
    <row r="607" spans="1:2">
      <c r="A607" s="64"/>
      <c r="B607" s="65"/>
    </row>
    <row r="608" spans="1:2">
      <c r="A608" s="64"/>
      <c r="B608" s="65"/>
    </row>
    <row r="609" spans="1:2">
      <c r="A609" s="64"/>
      <c r="B609" s="65"/>
    </row>
    <row r="610" spans="1:2">
      <c r="A610" s="64"/>
      <c r="B610" s="65"/>
    </row>
    <row r="611" spans="1:2">
      <c r="A611" s="64"/>
      <c r="B611" s="65"/>
    </row>
    <row r="612" spans="1:2">
      <c r="A612" s="64"/>
      <c r="B612" s="65"/>
    </row>
    <row r="613" spans="1:2">
      <c r="A613" s="64"/>
      <c r="B613" s="65"/>
    </row>
    <row r="614" spans="1:2">
      <c r="A614" s="64"/>
      <c r="B614" s="65"/>
    </row>
    <row r="615" spans="1:2">
      <c r="A615" s="64"/>
      <c r="B615" s="65"/>
    </row>
    <row r="616" spans="1:2">
      <c r="A616" s="64"/>
      <c r="B616" s="65"/>
    </row>
    <row r="617" spans="1:2">
      <c r="A617" s="64"/>
      <c r="B617" s="65"/>
    </row>
    <row r="618" spans="1:2">
      <c r="A618" s="64"/>
      <c r="B618" s="65"/>
    </row>
    <row r="619" spans="1:2">
      <c r="A619" s="64"/>
      <c r="B619" s="65"/>
    </row>
    <row r="620" spans="1:2">
      <c r="A620" s="64"/>
      <c r="B620" s="65"/>
    </row>
    <row r="621" spans="1:2">
      <c r="A621" s="64"/>
      <c r="B621" s="65"/>
    </row>
    <row r="622" spans="1:2">
      <c r="A622" s="64"/>
      <c r="B622" s="65"/>
    </row>
    <row r="623" spans="1:2">
      <c r="A623" s="64"/>
      <c r="B623" s="65"/>
    </row>
    <row r="624" spans="1:2">
      <c r="A624" s="64"/>
      <c r="B624" s="65"/>
    </row>
    <row r="625" spans="1:2">
      <c r="A625" s="64"/>
      <c r="B625" s="65"/>
    </row>
    <row r="626" spans="1:2">
      <c r="A626" s="64"/>
      <c r="B626" s="65"/>
    </row>
    <row r="627" spans="1:2">
      <c r="A627" s="64"/>
      <c r="B627" s="65"/>
    </row>
    <row r="628" spans="1:2">
      <c r="A628" s="64"/>
      <c r="B628" s="65"/>
    </row>
    <row r="629" spans="1:2">
      <c r="A629" s="64"/>
      <c r="B629" s="65"/>
    </row>
    <row r="630" spans="1:2">
      <c r="A630" s="64"/>
      <c r="B630" s="65"/>
    </row>
    <row r="631" spans="1:2">
      <c r="A631" s="64"/>
      <c r="B631" s="65"/>
    </row>
    <row r="632" spans="1:2">
      <c r="A632" s="64"/>
      <c r="B632" s="65"/>
    </row>
    <row r="633" spans="1:2">
      <c r="A633" s="64"/>
      <c r="B633" s="65"/>
    </row>
    <row r="634" spans="1:2">
      <c r="A634" s="64"/>
      <c r="B634" s="65"/>
    </row>
    <row r="635" spans="1:2">
      <c r="A635" s="64"/>
      <c r="B635" s="65"/>
    </row>
    <row r="636" spans="1:2">
      <c r="A636" s="64"/>
      <c r="B636" s="65"/>
    </row>
    <row r="637" spans="1:2">
      <c r="A637" s="64"/>
      <c r="B637" s="65"/>
    </row>
    <row r="638" spans="1:2">
      <c r="A638" s="64"/>
      <c r="B638" s="65"/>
    </row>
    <row r="639" spans="1:2">
      <c r="A639" s="64"/>
      <c r="B639" s="65"/>
    </row>
    <row r="640" spans="1:2">
      <c r="A640" s="64"/>
      <c r="B640" s="65"/>
    </row>
    <row r="641" spans="1:2">
      <c r="A641" s="64"/>
      <c r="B641" s="65"/>
    </row>
    <row r="642" spans="1:2">
      <c r="A642" s="64"/>
      <c r="B642" s="65"/>
    </row>
    <row r="643" spans="1:2">
      <c r="A643" s="64"/>
      <c r="B643" s="65"/>
    </row>
    <row r="644" spans="1:2">
      <c r="A644" s="64"/>
      <c r="B644" s="65"/>
    </row>
    <row r="645" spans="1:2">
      <c r="A645" s="64"/>
      <c r="B645" s="65"/>
    </row>
    <row r="646" spans="1:2">
      <c r="A646" s="64"/>
      <c r="B646" s="65"/>
    </row>
    <row r="647" spans="1:2">
      <c r="A647" s="64"/>
      <c r="B647" s="65"/>
    </row>
    <row r="648" spans="1:2">
      <c r="A648" s="64"/>
      <c r="B648" s="65"/>
    </row>
    <row r="649" spans="1:2">
      <c r="A649" s="64"/>
      <c r="B649" s="65"/>
    </row>
    <row r="650" spans="1:2">
      <c r="A650" s="64"/>
      <c r="B650" s="65"/>
    </row>
    <row r="651" spans="1:2">
      <c r="A651" s="64"/>
      <c r="B651" s="65"/>
    </row>
    <row r="652" spans="1:2">
      <c r="A652" s="64"/>
      <c r="B652" s="65"/>
    </row>
    <row r="653" spans="1:2">
      <c r="A653" s="64"/>
      <c r="B653" s="65"/>
    </row>
    <row r="654" spans="1:2">
      <c r="A654" s="64"/>
      <c r="B654" s="65"/>
    </row>
    <row r="655" spans="1:2">
      <c r="A655" s="64"/>
      <c r="B655" s="65"/>
    </row>
    <row r="656" spans="1:2">
      <c r="A656" s="64"/>
      <c r="B656" s="65"/>
    </row>
    <row r="657" spans="1:2">
      <c r="A657" s="64"/>
      <c r="B657" s="65"/>
    </row>
    <row r="658" spans="1:2">
      <c r="A658" s="64"/>
      <c r="B658" s="65"/>
    </row>
    <row r="659" spans="1:2">
      <c r="A659" s="64"/>
      <c r="B659" s="65"/>
    </row>
    <row r="660" spans="1:2">
      <c r="A660" s="64"/>
      <c r="B660" s="65"/>
    </row>
    <row r="661" spans="1:2">
      <c r="A661" s="64"/>
      <c r="B661" s="65"/>
    </row>
    <row r="662" spans="1:2">
      <c r="A662" s="64"/>
      <c r="B662" s="65"/>
    </row>
    <row r="663" spans="1:2">
      <c r="A663" s="64"/>
      <c r="B663" s="65"/>
    </row>
    <row r="664" spans="1:2">
      <c r="A664" s="64"/>
      <c r="B664" s="65"/>
    </row>
    <row r="665" spans="1:2">
      <c r="A665" s="64"/>
      <c r="B665" s="65"/>
    </row>
    <row r="666" spans="1:2">
      <c r="A666" s="64"/>
      <c r="B666" s="65"/>
    </row>
    <row r="667" spans="1:2">
      <c r="A667" s="64"/>
      <c r="B667" s="65"/>
    </row>
    <row r="668" spans="1:2">
      <c r="A668" s="64"/>
      <c r="B668" s="65"/>
    </row>
    <row r="669" spans="1:2">
      <c r="A669" s="64"/>
      <c r="B669" s="65"/>
    </row>
    <row r="670" spans="1:2">
      <c r="A670" s="64"/>
      <c r="B670" s="65"/>
    </row>
    <row r="671" spans="1:2">
      <c r="A671" s="64"/>
      <c r="B671" s="65"/>
    </row>
    <row r="672" spans="1:2">
      <c r="A672" s="64"/>
      <c r="B672" s="65"/>
    </row>
    <row r="673" spans="1:2">
      <c r="A673" s="64"/>
      <c r="B673" s="65"/>
    </row>
    <row r="674" spans="1:2">
      <c r="A674" s="64"/>
      <c r="B674" s="65"/>
    </row>
    <row r="675" spans="1:2">
      <c r="A675" s="64"/>
      <c r="B675" s="65"/>
    </row>
    <row r="676" spans="1:2">
      <c r="A676" s="64"/>
      <c r="B676" s="65"/>
    </row>
    <row r="677" spans="1:2">
      <c r="A677" s="64"/>
      <c r="B677" s="65"/>
    </row>
    <row r="678" spans="1:2">
      <c r="A678" s="64"/>
      <c r="B678" s="65"/>
    </row>
    <row r="679" spans="1:2">
      <c r="A679" s="64"/>
      <c r="B679" s="65"/>
    </row>
    <row r="680" spans="1:2">
      <c r="A680" s="64"/>
      <c r="B680" s="65"/>
    </row>
    <row r="681" spans="1:2">
      <c r="A681" s="64"/>
      <c r="B681" s="65"/>
    </row>
    <row r="682" spans="1:2">
      <c r="A682" s="64"/>
      <c r="B682" s="65"/>
    </row>
    <row r="683" spans="1:2">
      <c r="A683" s="64"/>
      <c r="B683" s="65"/>
    </row>
    <row r="684" spans="1:2">
      <c r="A684" s="64"/>
      <c r="B684" s="65"/>
    </row>
    <row r="685" spans="1:2">
      <c r="A685" s="64"/>
      <c r="B685" s="65"/>
    </row>
    <row r="686" spans="1:2">
      <c r="A686" s="64"/>
      <c r="B686" s="65"/>
    </row>
    <row r="687" spans="1:2">
      <c r="A687" s="64"/>
      <c r="B687" s="65"/>
    </row>
    <row r="688" spans="1:2">
      <c r="A688" s="64"/>
      <c r="B688" s="65"/>
    </row>
    <row r="689" spans="1:2">
      <c r="A689" s="64"/>
      <c r="B689" s="65"/>
    </row>
    <row r="690" spans="1:2">
      <c r="A690" s="64"/>
      <c r="B690" s="65"/>
    </row>
    <row r="691" spans="1:2">
      <c r="A691" s="64"/>
      <c r="B691" s="65"/>
    </row>
    <row r="692" spans="1:2">
      <c r="A692" s="64"/>
      <c r="B692" s="65"/>
    </row>
    <row r="693" spans="1:2">
      <c r="A693" s="64"/>
      <c r="B693" s="65"/>
    </row>
    <row r="694" spans="1:2">
      <c r="A694" s="64"/>
      <c r="B694" s="65"/>
    </row>
    <row r="695" spans="1:2">
      <c r="A695" s="64"/>
      <c r="B695" s="65"/>
    </row>
    <row r="696" spans="1:2">
      <c r="A696" s="64"/>
      <c r="B696" s="65"/>
    </row>
    <row r="697" spans="1:2">
      <c r="A697" s="64"/>
      <c r="B697" s="65"/>
    </row>
    <row r="698" spans="1:2">
      <c r="A698" s="64"/>
      <c r="B698" s="65"/>
    </row>
    <row r="699" spans="1:2">
      <c r="A699" s="64"/>
      <c r="B699" s="65"/>
    </row>
    <row r="700" spans="1:2">
      <c r="A700" s="64"/>
      <c r="B700" s="65"/>
    </row>
    <row r="701" spans="1:2">
      <c r="A701" s="64"/>
      <c r="B701" s="65"/>
    </row>
    <row r="702" spans="1:2">
      <c r="A702" s="64"/>
      <c r="B702" s="65"/>
    </row>
    <row r="703" spans="1:2">
      <c r="A703" s="64"/>
      <c r="B703" s="65"/>
    </row>
    <row r="704" spans="1:2">
      <c r="A704" s="64"/>
      <c r="B704" s="65"/>
    </row>
    <row r="705" spans="1:2">
      <c r="A705" s="64"/>
      <c r="B705" s="65"/>
    </row>
    <row r="706" spans="1:2">
      <c r="A706" s="64"/>
      <c r="B706" s="65"/>
    </row>
    <row r="707" spans="1:2">
      <c r="A707" s="64"/>
      <c r="B707" s="65"/>
    </row>
    <row r="708" spans="1:2">
      <c r="A708" s="64"/>
      <c r="B708" s="65"/>
    </row>
    <row r="709" spans="1:2">
      <c r="A709" s="64"/>
      <c r="B709" s="65"/>
    </row>
    <row r="710" spans="1:2">
      <c r="A710" s="64"/>
      <c r="B710" s="65"/>
    </row>
    <row r="711" spans="1:2">
      <c r="A711" s="64"/>
      <c r="B711" s="65"/>
    </row>
    <row r="712" spans="1:2">
      <c r="A712" s="64"/>
      <c r="B712" s="65"/>
    </row>
    <row r="713" spans="1:2">
      <c r="A713" s="64"/>
      <c r="B713" s="65"/>
    </row>
    <row r="714" spans="1:2">
      <c r="A714" s="64"/>
      <c r="B714" s="65"/>
    </row>
    <row r="715" spans="1:2">
      <c r="A715" s="64"/>
      <c r="B715" s="65"/>
    </row>
    <row r="716" spans="1:2">
      <c r="A716" s="64"/>
      <c r="B716" s="65"/>
    </row>
    <row r="717" spans="1:2">
      <c r="A717" s="64"/>
      <c r="B717" s="65"/>
    </row>
    <row r="718" spans="1:2">
      <c r="A718" s="64"/>
      <c r="B718" s="65"/>
    </row>
    <row r="719" spans="1:2">
      <c r="A719" s="64"/>
      <c r="B719" s="65"/>
    </row>
    <row r="720" spans="1:2">
      <c r="A720" s="64"/>
      <c r="B720" s="65"/>
    </row>
    <row r="721" spans="1:2">
      <c r="A721" s="64"/>
      <c r="B721" s="65"/>
    </row>
    <row r="722" spans="1:2">
      <c r="A722" s="64"/>
      <c r="B722" s="65"/>
    </row>
    <row r="723" spans="1:2">
      <c r="A723" s="64"/>
      <c r="B723" s="65"/>
    </row>
    <row r="724" spans="1:2">
      <c r="A724" s="64"/>
      <c r="B724" s="65"/>
    </row>
    <row r="725" spans="1:2">
      <c r="A725" s="64"/>
      <c r="B725" s="65"/>
    </row>
    <row r="726" spans="1:2">
      <c r="A726" s="64"/>
      <c r="B726" s="65"/>
    </row>
    <row r="727" spans="1:2">
      <c r="A727" s="64"/>
      <c r="B727" s="65"/>
    </row>
    <row r="728" spans="1:2">
      <c r="A728" s="64"/>
      <c r="B728" s="65"/>
    </row>
    <row r="729" spans="1:2">
      <c r="A729" s="64"/>
      <c r="B729" s="65"/>
    </row>
    <row r="730" spans="1:2">
      <c r="A730" s="64"/>
      <c r="B730" s="65"/>
    </row>
    <row r="731" spans="1:2">
      <c r="A731" s="64"/>
      <c r="B731" s="65"/>
    </row>
    <row r="732" spans="1:2">
      <c r="A732" s="64"/>
      <c r="B732" s="65"/>
    </row>
    <row r="733" spans="1:2">
      <c r="A733" s="64"/>
      <c r="B733" s="65"/>
    </row>
    <row r="734" spans="1:2">
      <c r="A734" s="64"/>
      <c r="B734" s="65"/>
    </row>
    <row r="735" spans="1:2">
      <c r="A735" s="64"/>
      <c r="B735" s="65"/>
    </row>
    <row r="736" spans="1:2">
      <c r="A736" s="64"/>
      <c r="B736" s="65"/>
    </row>
    <row r="737" spans="1:2">
      <c r="A737" s="64"/>
      <c r="B737" s="65"/>
    </row>
    <row r="738" spans="1:2">
      <c r="A738" s="64"/>
      <c r="B738" s="65"/>
    </row>
    <row r="739" spans="1:2">
      <c r="A739" s="64"/>
      <c r="B739" s="65"/>
    </row>
    <row r="740" spans="1:2">
      <c r="A740" s="64"/>
      <c r="B740" s="65"/>
    </row>
    <row r="741" spans="1:2">
      <c r="A741" s="64"/>
      <c r="B741" s="65"/>
    </row>
    <row r="742" spans="1:2">
      <c r="A742" s="64"/>
      <c r="B742" s="65"/>
    </row>
    <row r="743" spans="1:2">
      <c r="A743" s="64"/>
      <c r="B743" s="65"/>
    </row>
    <row r="744" spans="1:2">
      <c r="A744" s="64"/>
      <c r="B744" s="65"/>
    </row>
    <row r="745" spans="1:2">
      <c r="A745" s="64"/>
      <c r="B745" s="65"/>
    </row>
    <row r="746" spans="1:2">
      <c r="A746" s="64"/>
      <c r="B746" s="65"/>
    </row>
    <row r="747" spans="1:2">
      <c r="A747" s="64"/>
      <c r="B747" s="65"/>
    </row>
    <row r="748" spans="1:2">
      <c r="A748" s="64"/>
      <c r="B748" s="65"/>
    </row>
    <row r="749" spans="1:2">
      <c r="A749" s="64"/>
      <c r="B749" s="65"/>
    </row>
    <row r="750" spans="1:2">
      <c r="A750" s="64"/>
      <c r="B750" s="65"/>
    </row>
    <row r="751" spans="1:2">
      <c r="A751" s="64"/>
      <c r="B751" s="65"/>
    </row>
    <row r="752" spans="1:2">
      <c r="A752" s="64"/>
      <c r="B752" s="65"/>
    </row>
    <row r="753" spans="1:2">
      <c r="A753" s="64"/>
      <c r="B753" s="65"/>
    </row>
    <row r="754" spans="1:2">
      <c r="A754" s="64"/>
      <c r="B754" s="65"/>
    </row>
    <row r="755" spans="1:2">
      <c r="A755" s="64"/>
      <c r="B755" s="65"/>
    </row>
    <row r="756" spans="1:2">
      <c r="A756" s="64"/>
      <c r="B756" s="65"/>
    </row>
    <row r="757" spans="1:2">
      <c r="A757" s="64"/>
      <c r="B757" s="65"/>
    </row>
    <row r="758" spans="1:2">
      <c r="A758" s="64"/>
      <c r="B758" s="65"/>
    </row>
    <row r="759" spans="1:2">
      <c r="A759" s="64"/>
      <c r="B759" s="65"/>
    </row>
    <row r="760" spans="1:2">
      <c r="A760" s="64"/>
      <c r="B760" s="65"/>
    </row>
    <row r="761" spans="1:2">
      <c r="A761" s="64"/>
      <c r="B761" s="65"/>
    </row>
    <row r="762" spans="1:2">
      <c r="A762" s="64"/>
      <c r="B762" s="65"/>
    </row>
    <row r="763" spans="1:2">
      <c r="A763" s="64"/>
      <c r="B763" s="65"/>
    </row>
    <row r="764" spans="1:2">
      <c r="A764" s="64"/>
      <c r="B764" s="65"/>
    </row>
    <row r="765" spans="1:2">
      <c r="A765" s="64"/>
      <c r="B765" s="65"/>
    </row>
    <row r="766" spans="1:2">
      <c r="A766" s="64"/>
      <c r="B766" s="65"/>
    </row>
    <row r="767" spans="1:2">
      <c r="A767" s="64"/>
      <c r="B767" s="65"/>
    </row>
    <row r="768" spans="1:2">
      <c r="A768" s="64"/>
      <c r="B768" s="65"/>
    </row>
    <row r="769" spans="1:2">
      <c r="A769" s="64"/>
      <c r="B769" s="65"/>
    </row>
    <row r="770" spans="1:2">
      <c r="A770" s="64"/>
      <c r="B770" s="65"/>
    </row>
    <row r="771" spans="1:2">
      <c r="A771" s="64"/>
      <c r="B771" s="65"/>
    </row>
    <row r="772" spans="1:2">
      <c r="A772" s="64"/>
      <c r="B772" s="65"/>
    </row>
    <row r="773" spans="1:2">
      <c r="A773" s="64"/>
      <c r="B773" s="65"/>
    </row>
    <row r="774" spans="1:2">
      <c r="A774" s="64"/>
      <c r="B774" s="65"/>
    </row>
    <row r="775" spans="1:2">
      <c r="A775" s="64"/>
      <c r="B775" s="65"/>
    </row>
    <row r="776" spans="1:2">
      <c r="A776" s="64"/>
      <c r="B776" s="65"/>
    </row>
    <row r="777" spans="1:2">
      <c r="A777" s="64"/>
      <c r="B777" s="65"/>
    </row>
    <row r="778" spans="1:2">
      <c r="A778" s="64"/>
      <c r="B778" s="65"/>
    </row>
    <row r="779" spans="1:2">
      <c r="A779" s="64"/>
      <c r="B779" s="65"/>
    </row>
    <row r="780" spans="1:2">
      <c r="A780" s="64"/>
      <c r="B780" s="65"/>
    </row>
    <row r="781" spans="1:2">
      <c r="A781" s="64"/>
      <c r="B781" s="65"/>
    </row>
    <row r="782" spans="1:2">
      <c r="A782" s="64"/>
      <c r="B782" s="65"/>
    </row>
    <row r="783" spans="1:2">
      <c r="A783" s="64"/>
      <c r="B783" s="65"/>
    </row>
    <row r="784" spans="1:2">
      <c r="A784" s="64"/>
      <c r="B784" s="65"/>
    </row>
    <row r="785" spans="1:2">
      <c r="A785" s="64"/>
      <c r="B785" s="65"/>
    </row>
    <row r="786" spans="1:2">
      <c r="A786" s="64"/>
      <c r="B786" s="65"/>
    </row>
    <row r="787" spans="1:2">
      <c r="A787" s="64"/>
      <c r="B787" s="65"/>
    </row>
    <row r="788" spans="1:2">
      <c r="A788" s="64"/>
      <c r="B788" s="65"/>
    </row>
    <row r="789" spans="1:2">
      <c r="A789" s="64"/>
      <c r="B789" s="65"/>
    </row>
    <row r="790" spans="1:2">
      <c r="A790" s="64"/>
      <c r="B790" s="65"/>
    </row>
    <row r="791" spans="1:2">
      <c r="A791" s="64"/>
      <c r="B791" s="65"/>
    </row>
    <row r="792" spans="1:2">
      <c r="A792" s="64"/>
      <c r="B792" s="65"/>
    </row>
    <row r="793" spans="1:2">
      <c r="A793" s="64"/>
      <c r="B793" s="65"/>
    </row>
    <row r="794" spans="1:2">
      <c r="A794" s="64"/>
      <c r="B794" s="65"/>
    </row>
    <row r="795" spans="1:2">
      <c r="A795" s="64"/>
      <c r="B795" s="65"/>
    </row>
    <row r="796" spans="1:2">
      <c r="A796" s="64"/>
      <c r="B796" s="65"/>
    </row>
    <row r="797" spans="1:2">
      <c r="A797" s="64"/>
      <c r="B797" s="65"/>
    </row>
    <row r="798" spans="1:2">
      <c r="A798" s="64"/>
      <c r="B798" s="65"/>
    </row>
    <row r="799" spans="1:2">
      <c r="A799" s="64"/>
      <c r="B799" s="65"/>
    </row>
    <row r="800" spans="1:2">
      <c r="A800" s="64"/>
      <c r="B800" s="65"/>
    </row>
    <row r="801" spans="1:2">
      <c r="A801" s="64"/>
      <c r="B801" s="65"/>
    </row>
    <row r="802" spans="1:2">
      <c r="A802" s="64"/>
      <c r="B802" s="65"/>
    </row>
    <row r="803" spans="1:2">
      <c r="A803" s="64"/>
      <c r="B803" s="65"/>
    </row>
    <row r="804" spans="1:2">
      <c r="A804" s="64"/>
      <c r="B804" s="65"/>
    </row>
    <row r="805" spans="1:2">
      <c r="A805" s="64"/>
      <c r="B805" s="65"/>
    </row>
    <row r="806" spans="1:2">
      <c r="A806" s="64"/>
      <c r="B806" s="65"/>
    </row>
    <row r="807" spans="1:2">
      <c r="A807" s="64"/>
      <c r="B807" s="65"/>
    </row>
    <row r="808" spans="1:2">
      <c r="A808" s="64"/>
      <c r="B808" s="65"/>
    </row>
    <row r="809" spans="1:2">
      <c r="A809" s="64"/>
      <c r="B809" s="65"/>
    </row>
    <row r="810" spans="1:2">
      <c r="A810" s="64"/>
      <c r="B810" s="65"/>
    </row>
    <row r="811" spans="1:2">
      <c r="A811" s="64"/>
      <c r="B811" s="65"/>
    </row>
    <row r="812" spans="1:2">
      <c r="A812" s="64"/>
      <c r="B812" s="65"/>
    </row>
    <row r="813" spans="1:2">
      <c r="A813" s="64"/>
      <c r="B813" s="65"/>
    </row>
    <row r="814" spans="1:2">
      <c r="A814" s="64"/>
      <c r="B814" s="65"/>
    </row>
    <row r="815" spans="1:2">
      <c r="A815" s="64"/>
      <c r="B815" s="65"/>
    </row>
    <row r="816" spans="1:2">
      <c r="A816" s="64"/>
      <c r="B816" s="65"/>
    </row>
    <row r="817" spans="1:2">
      <c r="A817" s="64"/>
      <c r="B817" s="65"/>
    </row>
    <row r="818" spans="1:2">
      <c r="A818" s="64"/>
      <c r="B818" s="65"/>
    </row>
    <row r="819" spans="1:2">
      <c r="A819" s="64"/>
      <c r="B819" s="65"/>
    </row>
    <row r="820" spans="1:2">
      <c r="A820" s="64"/>
      <c r="B820" s="65"/>
    </row>
    <row r="821" spans="1:2">
      <c r="A821" s="64"/>
      <c r="B821" s="65"/>
    </row>
    <row r="822" spans="1:2">
      <c r="A822" s="64"/>
      <c r="B822" s="65"/>
    </row>
    <row r="823" spans="1:2">
      <c r="A823" s="64"/>
      <c r="B823" s="65"/>
    </row>
    <row r="824" spans="1:2">
      <c r="A824" s="64"/>
      <c r="B824" s="65"/>
    </row>
    <row r="825" spans="1:2">
      <c r="A825" s="64"/>
      <c r="B825" s="65"/>
    </row>
    <row r="826" spans="1:2">
      <c r="A826" s="64"/>
      <c r="B826" s="65"/>
    </row>
    <row r="827" spans="1:2">
      <c r="A827" s="64"/>
      <c r="B827" s="65"/>
    </row>
    <row r="828" spans="1:2">
      <c r="A828" s="64"/>
      <c r="B828" s="65"/>
    </row>
    <row r="829" spans="1:2">
      <c r="A829" s="64"/>
      <c r="B829" s="65"/>
    </row>
    <row r="830" spans="1:2">
      <c r="A830" s="64"/>
      <c r="B830" s="65"/>
    </row>
    <row r="831" spans="1:2">
      <c r="A831" s="64"/>
      <c r="B831" s="65"/>
    </row>
    <row r="832" spans="1:2">
      <c r="A832" s="64"/>
      <c r="B832" s="65"/>
    </row>
    <row r="833" spans="1:2">
      <c r="A833" s="64"/>
      <c r="B833" s="65"/>
    </row>
    <row r="834" spans="1:2">
      <c r="A834" s="64"/>
      <c r="B834" s="65"/>
    </row>
    <row r="835" spans="1:2">
      <c r="A835" s="64"/>
      <c r="B835" s="65"/>
    </row>
    <row r="836" spans="1:2">
      <c r="A836" s="64"/>
      <c r="B836" s="65"/>
    </row>
    <row r="837" spans="1:2">
      <c r="A837" s="64"/>
      <c r="B837" s="65"/>
    </row>
    <row r="838" spans="1:2">
      <c r="A838" s="64"/>
      <c r="B838" s="65"/>
    </row>
    <row r="839" spans="1:2">
      <c r="A839" s="64"/>
      <c r="B839" s="65"/>
    </row>
    <row r="840" spans="1:2">
      <c r="A840" s="64"/>
      <c r="B840" s="65"/>
    </row>
    <row r="841" spans="1:2">
      <c r="A841" s="64"/>
      <c r="B841" s="65"/>
    </row>
    <row r="842" spans="1:2">
      <c r="A842" s="64"/>
      <c r="B842" s="65"/>
    </row>
    <row r="843" spans="1:2">
      <c r="A843" s="64"/>
      <c r="B843" s="65"/>
    </row>
    <row r="844" spans="1:2">
      <c r="A844" s="64"/>
      <c r="B844" s="65"/>
    </row>
    <row r="845" spans="1:2">
      <c r="A845" s="64"/>
      <c r="B845" s="65"/>
    </row>
    <row r="846" spans="1:2">
      <c r="A846" s="64"/>
      <c r="B846" s="65"/>
    </row>
    <row r="847" spans="1:2">
      <c r="A847" s="64"/>
      <c r="B847" s="65"/>
    </row>
    <row r="848" spans="1:2">
      <c r="A848" s="64"/>
      <c r="B848" s="65"/>
    </row>
    <row r="849" spans="1:2">
      <c r="A849" s="64"/>
      <c r="B849" s="65"/>
    </row>
    <row r="850" spans="1:2">
      <c r="A850" s="64"/>
      <c r="B850" s="65"/>
    </row>
    <row r="851" spans="1:2">
      <c r="A851" s="64"/>
      <c r="B851" s="65"/>
    </row>
    <row r="852" spans="1:2">
      <c r="A852" s="64"/>
      <c r="B852" s="65"/>
    </row>
    <row r="853" spans="1:2">
      <c r="A853" s="64"/>
      <c r="B853" s="65"/>
    </row>
    <row r="854" spans="1:2">
      <c r="A854" s="64"/>
      <c r="B854" s="65"/>
    </row>
    <row r="855" spans="1:2">
      <c r="A855" s="64"/>
      <c r="B855" s="65"/>
    </row>
    <row r="856" spans="1:2">
      <c r="A856" s="64"/>
      <c r="B856" s="65"/>
    </row>
    <row r="857" spans="1:2">
      <c r="A857" s="64"/>
      <c r="B857" s="65"/>
    </row>
    <row r="858" spans="1:2">
      <c r="A858" s="64"/>
      <c r="B858" s="65"/>
    </row>
    <row r="859" spans="1:2">
      <c r="A859" s="64"/>
      <c r="B859" s="65"/>
    </row>
    <row r="860" spans="1:2">
      <c r="A860" s="64"/>
      <c r="B860" s="65"/>
    </row>
    <row r="861" spans="1:2">
      <c r="A861" s="64"/>
      <c r="B861" s="65"/>
    </row>
    <row r="862" spans="1:2">
      <c r="A862" s="64"/>
      <c r="B862" s="65"/>
    </row>
    <row r="863" spans="1:2">
      <c r="A863" s="64"/>
      <c r="B863" s="65"/>
    </row>
    <row r="864" spans="1:2">
      <c r="A864" s="64"/>
      <c r="B864" s="65"/>
    </row>
    <row r="865" spans="1:2">
      <c r="A865" s="64"/>
      <c r="B865" s="65"/>
    </row>
    <row r="866" spans="1:2">
      <c r="A866" s="64"/>
      <c r="B866" s="65"/>
    </row>
    <row r="867" spans="1:2">
      <c r="A867" s="64"/>
      <c r="B867" s="65"/>
    </row>
    <row r="868" spans="1:2">
      <c r="A868" s="64"/>
      <c r="B868" s="65"/>
    </row>
    <row r="869" spans="1:2">
      <c r="A869" s="64"/>
      <c r="B869" s="65"/>
    </row>
    <row r="870" spans="1:2">
      <c r="A870" s="64"/>
      <c r="B870" s="65"/>
    </row>
    <row r="871" spans="1:2">
      <c r="A871" s="64"/>
      <c r="B871" s="65"/>
    </row>
    <row r="872" spans="1:2">
      <c r="A872" s="64"/>
      <c r="B872" s="65"/>
    </row>
    <row r="873" spans="1:2">
      <c r="A873" s="64"/>
      <c r="B873" s="65"/>
    </row>
    <row r="874" spans="1:2">
      <c r="A874" s="64"/>
      <c r="B874" s="65"/>
    </row>
    <row r="875" spans="1:2">
      <c r="A875" s="64"/>
      <c r="B875" s="65"/>
    </row>
    <row r="876" spans="1:2">
      <c r="A876" s="64"/>
      <c r="B876" s="65"/>
    </row>
    <row r="877" spans="1:2">
      <c r="A877" s="64"/>
      <c r="B877" s="65"/>
    </row>
    <row r="878" spans="1:2">
      <c r="A878" s="64"/>
      <c r="B878" s="65"/>
    </row>
    <row r="879" spans="1:2">
      <c r="A879" s="64"/>
      <c r="B879" s="65"/>
    </row>
    <row r="880" spans="1:2">
      <c r="A880" s="64"/>
      <c r="B880" s="65"/>
    </row>
    <row r="881" spans="1:2">
      <c r="A881" s="64"/>
      <c r="B881" s="65"/>
    </row>
    <row r="882" spans="1:2">
      <c r="A882" s="64"/>
      <c r="B882" s="65"/>
    </row>
    <row r="883" spans="1:2">
      <c r="A883" s="64"/>
      <c r="B883" s="65"/>
    </row>
    <row r="884" spans="1:2">
      <c r="A884" s="64"/>
      <c r="B884" s="65"/>
    </row>
    <row r="885" spans="1:2">
      <c r="A885" s="64"/>
      <c r="B885" s="65"/>
    </row>
    <row r="886" spans="1:2">
      <c r="A886" s="64"/>
      <c r="B886" s="65"/>
    </row>
    <row r="887" spans="1:2">
      <c r="A887" s="64"/>
      <c r="B887" s="65"/>
    </row>
    <row r="888" spans="1:2">
      <c r="A888" s="64"/>
      <c r="B888" s="65"/>
    </row>
    <row r="889" spans="1:2">
      <c r="A889" s="64"/>
      <c r="B889" s="65"/>
    </row>
    <row r="890" spans="1:2">
      <c r="A890" s="64"/>
      <c r="B890" s="65"/>
    </row>
    <row r="891" spans="1:2">
      <c r="A891" s="64"/>
      <c r="B891" s="65"/>
    </row>
    <row r="892" spans="1:2">
      <c r="A892" s="64"/>
      <c r="B892" s="65"/>
    </row>
    <row r="893" spans="1:2">
      <c r="A893" s="64"/>
      <c r="B893" s="65"/>
    </row>
    <row r="894" spans="1:2">
      <c r="A894" s="64"/>
      <c r="B894" s="65"/>
    </row>
    <row r="895" spans="1:2">
      <c r="A895" s="64"/>
      <c r="B895" s="65"/>
    </row>
    <row r="896" spans="1:2">
      <c r="A896" s="64"/>
      <c r="B896" s="65"/>
    </row>
    <row r="897" spans="1:2">
      <c r="A897" s="64"/>
      <c r="B897" s="65"/>
    </row>
    <row r="898" spans="1:2">
      <c r="A898" s="64"/>
      <c r="B898" s="65"/>
    </row>
    <row r="899" spans="1:2">
      <c r="A899" s="64"/>
      <c r="B899" s="65"/>
    </row>
    <row r="900" spans="1:2">
      <c r="A900" s="64"/>
      <c r="B900" s="65"/>
    </row>
    <row r="901" spans="1:2">
      <c r="A901" s="64"/>
      <c r="B901" s="65"/>
    </row>
    <row r="902" spans="1:2">
      <c r="A902" s="64"/>
      <c r="B902" s="65"/>
    </row>
    <row r="903" spans="1:2">
      <c r="A903" s="64"/>
      <c r="B903" s="65"/>
    </row>
    <row r="904" spans="1:2">
      <c r="A904" s="64"/>
      <c r="B904" s="65"/>
    </row>
    <row r="905" spans="1:2">
      <c r="A905" s="64"/>
      <c r="B905" s="65"/>
    </row>
    <row r="906" spans="1:2">
      <c r="A906" s="64"/>
      <c r="B906" s="65"/>
    </row>
    <row r="907" spans="1:2">
      <c r="A907" s="64"/>
      <c r="B907" s="65"/>
    </row>
    <row r="908" spans="1:2">
      <c r="A908" s="64"/>
      <c r="B908" s="65"/>
    </row>
    <row r="909" spans="1:2">
      <c r="A909" s="64"/>
      <c r="B909" s="65"/>
    </row>
    <row r="910" spans="1:2">
      <c r="A910" s="64"/>
      <c r="B910" s="65"/>
    </row>
    <row r="911" spans="1:2">
      <c r="A911" s="64"/>
      <c r="B911" s="65"/>
    </row>
    <row r="912" spans="1:2">
      <c r="A912" s="64"/>
      <c r="B912" s="65"/>
    </row>
    <row r="913" spans="1:2">
      <c r="A913" s="64"/>
      <c r="B913" s="65"/>
    </row>
    <row r="914" spans="1:2">
      <c r="A914" s="64"/>
      <c r="B914" s="65"/>
    </row>
    <row r="915" spans="1:2">
      <c r="A915" s="64"/>
      <c r="B915" s="65"/>
    </row>
    <row r="916" spans="1:2">
      <c r="A916" s="64"/>
      <c r="B916" s="65"/>
    </row>
    <row r="917" spans="1:2">
      <c r="A917" s="64"/>
      <c r="B917" s="65"/>
    </row>
    <row r="918" spans="1:2">
      <c r="A918" s="64"/>
      <c r="B918" s="65"/>
    </row>
    <row r="919" spans="1:2">
      <c r="A919" s="64"/>
      <c r="B919" s="65"/>
    </row>
    <row r="920" spans="1:2">
      <c r="A920" s="64"/>
      <c r="B920" s="65"/>
    </row>
    <row r="921" spans="1:2">
      <c r="A921" s="64"/>
      <c r="B921" s="65"/>
    </row>
    <row r="922" spans="1:2">
      <c r="A922" s="64"/>
      <c r="B922" s="65"/>
    </row>
    <row r="923" spans="1:2">
      <c r="A923" s="64"/>
      <c r="B923" s="65"/>
    </row>
    <row r="924" spans="1:2">
      <c r="A924" s="64"/>
      <c r="B924" s="65"/>
    </row>
    <row r="925" spans="1:2">
      <c r="A925" s="64"/>
      <c r="B925" s="65"/>
    </row>
    <row r="926" spans="1:2">
      <c r="A926" s="64"/>
      <c r="B926" s="65"/>
    </row>
    <row r="927" spans="1:2">
      <c r="A927" s="64"/>
      <c r="B927" s="65"/>
    </row>
    <row r="928" spans="1:2">
      <c r="A928" s="64"/>
      <c r="B928" s="65"/>
    </row>
    <row r="929" spans="1:2">
      <c r="A929" s="64"/>
      <c r="B929" s="65"/>
    </row>
    <row r="930" spans="1:2">
      <c r="A930" s="64"/>
      <c r="B930" s="65"/>
    </row>
    <row r="931" spans="1:2">
      <c r="A931" s="64"/>
      <c r="B931" s="65"/>
    </row>
    <row r="932" spans="1:2">
      <c r="A932" s="64"/>
      <c r="B932" s="65"/>
    </row>
    <row r="933" spans="1:2">
      <c r="A933" s="64"/>
      <c r="B933" s="65"/>
    </row>
    <row r="934" spans="1:2">
      <c r="A934" s="64"/>
      <c r="B934" s="65"/>
    </row>
    <row r="935" spans="1:2">
      <c r="A935" s="64"/>
      <c r="B935" s="65"/>
    </row>
    <row r="936" spans="1:2">
      <c r="A936" s="64"/>
      <c r="B936" s="65"/>
    </row>
    <row r="937" spans="1:2">
      <c r="A937" s="64"/>
      <c r="B937" s="65"/>
    </row>
    <row r="938" spans="1:2">
      <c r="A938" s="64"/>
      <c r="B938" s="65"/>
    </row>
    <row r="939" spans="1:2">
      <c r="A939" s="64"/>
      <c r="B939" s="65"/>
    </row>
    <row r="940" spans="1:2">
      <c r="A940" s="64"/>
      <c r="B940" s="65"/>
    </row>
    <row r="941" spans="1:2">
      <c r="A941" s="64"/>
      <c r="B941" s="65"/>
    </row>
    <row r="942" spans="1:2">
      <c r="A942" s="64"/>
      <c r="B942" s="65"/>
    </row>
    <row r="943" spans="1:2">
      <c r="A943" s="64"/>
      <c r="B943" s="65"/>
    </row>
    <row r="944" spans="1:2">
      <c r="A944" s="64"/>
      <c r="B944" s="65"/>
    </row>
    <row r="945" spans="1:2">
      <c r="A945" s="64"/>
      <c r="B945" s="65"/>
    </row>
    <row r="946" spans="1:2">
      <c r="A946" s="64"/>
      <c r="B946" s="65"/>
    </row>
    <row r="947" spans="1:2">
      <c r="A947" s="64"/>
      <c r="B947" s="65"/>
    </row>
    <row r="948" spans="1:2">
      <c r="A948" s="64"/>
      <c r="B948" s="65"/>
    </row>
    <row r="949" spans="1:2">
      <c r="A949" s="64"/>
      <c r="B949" s="65"/>
    </row>
    <row r="950" spans="1:2">
      <c r="A950" s="64"/>
      <c r="B950" s="65"/>
    </row>
    <row r="951" spans="1:2">
      <c r="A951" s="64"/>
      <c r="B951" s="65"/>
    </row>
    <row r="952" spans="1:2">
      <c r="A952" s="64"/>
      <c r="B952" s="65"/>
    </row>
    <row r="953" spans="1:2">
      <c r="A953" s="64"/>
      <c r="B953" s="65"/>
    </row>
    <row r="954" spans="1:2">
      <c r="A954" s="64"/>
      <c r="B954" s="65"/>
    </row>
    <row r="955" spans="1:2">
      <c r="A955" s="64"/>
      <c r="B955" s="65"/>
    </row>
    <row r="956" spans="1:2">
      <c r="A956" s="64"/>
      <c r="B956" s="65"/>
    </row>
    <row r="957" spans="1:2">
      <c r="A957" s="64"/>
      <c r="B957" s="65"/>
    </row>
    <row r="958" spans="1:2">
      <c r="A958" s="64"/>
      <c r="B958" s="65"/>
    </row>
    <row r="959" spans="1:2">
      <c r="A959" s="64"/>
      <c r="B959" s="65"/>
    </row>
    <row r="960" spans="1:2">
      <c r="A960" s="64"/>
      <c r="B960" s="65"/>
    </row>
    <row r="961" spans="1:2">
      <c r="A961" s="64"/>
      <c r="B961" s="65"/>
    </row>
    <row r="962" spans="1:2">
      <c r="A962" s="64"/>
      <c r="B962" s="65"/>
    </row>
    <row r="963" spans="1:2">
      <c r="A963" s="64"/>
      <c r="B963" s="65"/>
    </row>
    <row r="964" spans="1:2">
      <c r="A964" s="64"/>
      <c r="B964" s="65"/>
    </row>
    <row r="965" spans="1:2">
      <c r="A965" s="64"/>
      <c r="B965" s="65"/>
    </row>
    <row r="966" spans="1:2">
      <c r="A966" s="64"/>
      <c r="B966" s="65"/>
    </row>
    <row r="967" spans="1:2">
      <c r="A967" s="64"/>
      <c r="B967" s="65"/>
    </row>
    <row r="968" spans="1:2">
      <c r="A968" s="64"/>
      <c r="B968" s="65"/>
    </row>
    <row r="969" spans="1:2">
      <c r="A969" s="64"/>
      <c r="B969" s="65"/>
    </row>
    <row r="970" spans="1:2">
      <c r="A970" s="64"/>
      <c r="B970" s="65"/>
    </row>
    <row r="971" spans="1:2">
      <c r="A971" s="64"/>
      <c r="B971" s="65"/>
    </row>
    <row r="972" spans="1:2">
      <c r="A972" s="64"/>
      <c r="B972" s="65"/>
    </row>
    <row r="973" spans="1:2">
      <c r="A973" s="64"/>
      <c r="B973" s="65"/>
    </row>
    <row r="974" spans="1:2">
      <c r="A974" s="64"/>
      <c r="B974" s="65"/>
    </row>
    <row r="975" spans="1:2">
      <c r="A975" s="64"/>
      <c r="B975" s="65"/>
    </row>
    <row r="976" spans="1:2">
      <c r="A976" s="64"/>
      <c r="B976" s="65"/>
    </row>
    <row r="977" spans="1:2">
      <c r="A977" s="64"/>
      <c r="B977" s="65"/>
    </row>
    <row r="978" spans="1:2">
      <c r="A978" s="64"/>
      <c r="B978" s="65"/>
    </row>
    <row r="979" spans="1:2">
      <c r="A979" s="64"/>
      <c r="B979" s="65"/>
    </row>
    <row r="980" spans="1:2">
      <c r="A980" s="64"/>
      <c r="B980" s="65"/>
    </row>
    <row r="981" spans="1:2">
      <c r="A981" s="64"/>
      <c r="B981" s="65"/>
    </row>
    <row r="982" spans="1:2">
      <c r="A982" s="64"/>
      <c r="B982" s="65"/>
    </row>
    <row r="983" spans="1:2">
      <c r="A983" s="64"/>
      <c r="B983" s="65"/>
    </row>
    <row r="984" spans="1:2">
      <c r="A984" s="64"/>
      <c r="B984" s="65"/>
    </row>
    <row r="985" spans="1:2">
      <c r="A985" s="64"/>
      <c r="B985" s="65"/>
    </row>
    <row r="986" spans="1:2">
      <c r="A986" s="64"/>
      <c r="B986" s="65"/>
    </row>
    <row r="987" spans="1:2">
      <c r="A987" s="64"/>
      <c r="B987" s="65"/>
    </row>
    <row r="988" spans="1:2">
      <c r="A988" s="64"/>
      <c r="B988" s="65"/>
    </row>
    <row r="989" spans="1:2">
      <c r="A989" s="64"/>
      <c r="B989" s="65"/>
    </row>
    <row r="990" spans="1:2">
      <c r="A990" s="64"/>
      <c r="B990" s="65"/>
    </row>
    <row r="991" spans="1:2">
      <c r="A991" s="64"/>
      <c r="B991" s="65"/>
    </row>
    <row r="992" spans="1:2">
      <c r="A992" s="64"/>
      <c r="B992" s="65"/>
    </row>
    <row r="993" spans="1:2">
      <c r="A993" s="64"/>
      <c r="B993" s="65"/>
    </row>
    <row r="994" spans="1:2">
      <c r="A994" s="64"/>
      <c r="B994" s="65"/>
    </row>
    <row r="995" spans="1:2">
      <c r="A995" s="64"/>
      <c r="B995" s="65"/>
    </row>
    <row r="996" spans="1:2">
      <c r="A996" s="64"/>
      <c r="B996" s="65"/>
    </row>
    <row r="997" spans="1:2">
      <c r="A997" s="64"/>
      <c r="B997" s="65"/>
    </row>
    <row r="998" spans="1:2">
      <c r="A998" s="64"/>
      <c r="B998" s="65"/>
    </row>
    <row r="999" spans="1:2">
      <c r="A999" s="64"/>
      <c r="B999" s="65"/>
    </row>
    <row r="1000" spans="1:2">
      <c r="A1000" s="64"/>
      <c r="B1000" s="65"/>
    </row>
    <row r="1001" spans="1:2">
      <c r="A1001" s="64"/>
      <c r="B1001" s="65"/>
    </row>
    <row r="1002" spans="1:2">
      <c r="A1002" s="64"/>
      <c r="B1002" s="65"/>
    </row>
    <row r="1003" spans="1:2">
      <c r="A1003" s="64"/>
      <c r="B1003" s="65"/>
    </row>
    <row r="1004" spans="1:2">
      <c r="A1004" s="64"/>
      <c r="B1004" s="65"/>
    </row>
    <row r="1005" spans="1:2">
      <c r="A1005" s="64"/>
      <c r="B1005" s="65"/>
    </row>
    <row r="1006" spans="1:2">
      <c r="A1006" s="64"/>
      <c r="B1006" s="65"/>
    </row>
    <row r="1007" spans="1:2">
      <c r="A1007" s="64"/>
      <c r="B1007" s="65"/>
    </row>
    <row r="1008" spans="1:2">
      <c r="A1008" s="64"/>
      <c r="B1008" s="65"/>
    </row>
    <row r="1009" spans="1:2">
      <c r="A1009" s="64"/>
      <c r="B1009" s="65"/>
    </row>
    <row r="1010" spans="1:2">
      <c r="A1010" s="64"/>
      <c r="B1010" s="65"/>
    </row>
    <row r="1011" spans="1:2">
      <c r="A1011" s="64"/>
      <c r="B1011" s="65"/>
    </row>
    <row r="1012" spans="1:2">
      <c r="A1012" s="64"/>
      <c r="B1012" s="65"/>
    </row>
    <row r="1013" spans="1:2">
      <c r="A1013" s="64"/>
      <c r="B1013" s="65"/>
    </row>
    <row r="1014" spans="1:2">
      <c r="A1014" s="64"/>
      <c r="B1014" s="65"/>
    </row>
    <row r="1015" spans="1:2">
      <c r="A1015" s="64"/>
      <c r="B1015" s="65"/>
    </row>
    <row r="1016" spans="1:2">
      <c r="A1016" s="64"/>
      <c r="B1016" s="65"/>
    </row>
    <row r="1017" spans="1:2">
      <c r="A1017" s="64"/>
      <c r="B1017" s="65"/>
    </row>
    <row r="1018" spans="1:2">
      <c r="A1018" s="64"/>
      <c r="B1018" s="65"/>
    </row>
    <row r="1019" spans="1:2">
      <c r="A1019" s="64"/>
      <c r="B1019" s="65"/>
    </row>
    <row r="1020" spans="1:2">
      <c r="A1020" s="64"/>
      <c r="B1020" s="65"/>
    </row>
    <row r="1021" spans="1:2">
      <c r="A1021" s="64"/>
      <c r="B1021" s="65"/>
    </row>
    <row r="1022" spans="1:2">
      <c r="A1022" s="64"/>
      <c r="B1022" s="65"/>
    </row>
    <row r="1023" spans="1:2">
      <c r="A1023" s="64"/>
      <c r="B1023" s="65"/>
    </row>
    <row r="1024" spans="1:2">
      <c r="A1024" s="64"/>
      <c r="B1024" s="65"/>
    </row>
    <row r="1025" spans="1:2">
      <c r="A1025" s="64"/>
      <c r="B1025" s="65"/>
    </row>
    <row r="1026" spans="1:2">
      <c r="A1026" s="64"/>
      <c r="B1026" s="65"/>
    </row>
    <row r="1027" spans="1:2">
      <c r="A1027" s="64"/>
      <c r="B1027" s="65"/>
    </row>
    <row r="1028" spans="1:2">
      <c r="A1028" s="64"/>
      <c r="B1028" s="65"/>
    </row>
    <row r="1029" spans="1:2">
      <c r="A1029" s="64"/>
      <c r="B1029" s="65"/>
    </row>
    <row r="1030" spans="1:2">
      <c r="A1030" s="64"/>
      <c r="B1030" s="65"/>
    </row>
    <row r="1031" spans="1:2">
      <c r="A1031" s="64"/>
      <c r="B1031" s="65"/>
    </row>
    <row r="1032" spans="1:2">
      <c r="A1032" s="64"/>
      <c r="B1032" s="65"/>
    </row>
    <row r="1033" spans="1:2">
      <c r="A1033" s="64"/>
      <c r="B1033" s="65"/>
    </row>
    <row r="1034" spans="1:2">
      <c r="A1034" s="64"/>
      <c r="B1034" s="65"/>
    </row>
    <row r="1035" spans="1:2">
      <c r="A1035" s="64"/>
      <c r="B1035" s="65"/>
    </row>
    <row r="1036" spans="1:2">
      <c r="A1036" s="64"/>
      <c r="B1036" s="65"/>
    </row>
    <row r="1037" spans="1:2">
      <c r="A1037" s="64"/>
      <c r="B1037" s="65"/>
    </row>
    <row r="1038" spans="1:2">
      <c r="A1038" s="64"/>
      <c r="B1038" s="65"/>
    </row>
    <row r="1039" spans="1:2">
      <c r="A1039" s="64"/>
      <c r="B1039" s="65"/>
    </row>
    <row r="1040" spans="1:2">
      <c r="A1040" s="64"/>
      <c r="B1040" s="65"/>
    </row>
    <row r="1041" spans="1:2">
      <c r="A1041" s="64"/>
      <c r="B1041" s="65"/>
    </row>
    <row r="1042" spans="1:2">
      <c r="A1042" s="64"/>
      <c r="B1042" s="65"/>
    </row>
    <row r="1043" spans="1:2">
      <c r="A1043" s="64"/>
      <c r="B1043" s="65"/>
    </row>
    <row r="1044" spans="1:2">
      <c r="A1044" s="64"/>
      <c r="B1044" s="65"/>
    </row>
    <row r="1045" spans="1:2">
      <c r="A1045" s="64"/>
      <c r="B1045" s="65"/>
    </row>
    <row r="1046" spans="1:2">
      <c r="A1046" s="64"/>
      <c r="B1046" s="65"/>
    </row>
    <row r="1047" spans="1:2">
      <c r="A1047" s="64"/>
      <c r="B1047" s="65"/>
    </row>
    <row r="1048" spans="1:2">
      <c r="A1048" s="64"/>
      <c r="B1048" s="65"/>
    </row>
    <row r="1049" spans="1:2">
      <c r="A1049" s="64"/>
      <c r="B1049" s="65"/>
    </row>
    <row r="1050" spans="1:2">
      <c r="A1050" s="64"/>
      <c r="B1050" s="65"/>
    </row>
    <row r="1051" spans="1:2">
      <c r="A1051" s="64"/>
      <c r="B1051" s="65"/>
    </row>
    <row r="1052" spans="1:2">
      <c r="A1052" s="64"/>
      <c r="B1052" s="65"/>
    </row>
    <row r="1053" spans="1:2">
      <c r="A1053" s="64"/>
      <c r="B1053" s="65"/>
    </row>
    <row r="1054" spans="1:2">
      <c r="A1054" s="64"/>
      <c r="B1054" s="65"/>
    </row>
    <row r="1055" spans="1:2">
      <c r="A1055" s="64"/>
      <c r="B1055" s="65"/>
    </row>
    <row r="1056" spans="1:2">
      <c r="A1056" s="64"/>
      <c r="B1056" s="65"/>
    </row>
    <row r="1057" spans="1:2">
      <c r="A1057" s="64"/>
      <c r="B1057" s="65"/>
    </row>
    <row r="1058" spans="1:2">
      <c r="A1058" s="64"/>
      <c r="B1058" s="65"/>
    </row>
    <row r="1059" spans="1:2">
      <c r="A1059" s="64"/>
      <c r="B1059" s="65"/>
    </row>
    <row r="1060" spans="1:2">
      <c r="A1060" s="64"/>
      <c r="B1060" s="65"/>
    </row>
    <row r="1061" spans="1:2">
      <c r="A1061" s="64"/>
      <c r="B1061" s="65"/>
    </row>
    <row r="1062" spans="1:2">
      <c r="A1062" s="64"/>
      <c r="B1062" s="65"/>
    </row>
    <row r="1063" spans="1:2">
      <c r="A1063" s="64"/>
      <c r="B1063" s="65"/>
    </row>
    <row r="1064" spans="1:2">
      <c r="A1064" s="64"/>
      <c r="B1064" s="65"/>
    </row>
    <row r="1065" spans="1:2">
      <c r="A1065" s="64"/>
      <c r="B1065" s="65"/>
    </row>
    <row r="1066" spans="1:2">
      <c r="A1066" s="64"/>
      <c r="B1066" s="65"/>
    </row>
    <row r="1067" spans="1:2">
      <c r="A1067" s="64"/>
      <c r="B1067" s="65"/>
    </row>
    <row r="1068" spans="1:2">
      <c r="A1068" s="64"/>
      <c r="B1068" s="65"/>
    </row>
    <row r="1069" spans="1:2">
      <c r="A1069" s="64"/>
      <c r="B1069" s="65"/>
    </row>
    <row r="1070" spans="1:2">
      <c r="A1070" s="64"/>
      <c r="B1070" s="65"/>
    </row>
    <row r="1071" spans="1:2">
      <c r="A1071" s="64"/>
      <c r="B1071" s="65"/>
    </row>
    <row r="1072" spans="1:2">
      <c r="A1072" s="64"/>
      <c r="B1072" s="65"/>
    </row>
    <row r="1073" spans="1:2">
      <c r="A1073" s="64"/>
      <c r="B1073" s="65"/>
    </row>
    <row r="1074" spans="1:2">
      <c r="A1074" s="64"/>
      <c r="B1074" s="65"/>
    </row>
    <row r="1075" spans="1:2">
      <c r="A1075" s="64"/>
      <c r="B1075" s="65"/>
    </row>
    <row r="1076" spans="1:2">
      <c r="A1076" s="64"/>
      <c r="B1076" s="65"/>
    </row>
    <row r="1077" spans="1:2">
      <c r="A1077" s="64"/>
      <c r="B1077" s="65"/>
    </row>
    <row r="1078" spans="1:2">
      <c r="A1078" s="64"/>
      <c r="B1078" s="65"/>
    </row>
    <row r="1079" spans="1:2">
      <c r="A1079" s="64"/>
      <c r="B1079" s="65"/>
    </row>
    <row r="1080" spans="1:2">
      <c r="A1080" s="64"/>
      <c r="B1080" s="65"/>
    </row>
    <row r="1081" spans="1:2">
      <c r="A1081" s="64"/>
      <c r="B1081" s="65"/>
    </row>
    <row r="1082" spans="1:2">
      <c r="A1082" s="64"/>
      <c r="B1082" s="65"/>
    </row>
    <row r="1083" spans="1:2">
      <c r="A1083" s="64"/>
      <c r="B1083" s="65"/>
    </row>
    <row r="1084" spans="1:2">
      <c r="A1084" s="64"/>
      <c r="B1084" s="65"/>
    </row>
    <row r="1085" spans="1:2">
      <c r="A1085" s="64"/>
      <c r="B1085" s="65"/>
    </row>
    <row r="1086" spans="1:2">
      <c r="A1086" s="64"/>
      <c r="B1086" s="65"/>
    </row>
    <row r="1087" spans="1:2">
      <c r="A1087" s="64"/>
      <c r="B1087" s="65"/>
    </row>
    <row r="1088" spans="1:2">
      <c r="A1088" s="64"/>
      <c r="B1088" s="65"/>
    </row>
    <row r="1089" spans="1:2">
      <c r="A1089" s="64"/>
      <c r="B1089" s="65"/>
    </row>
    <row r="1090" spans="1:2">
      <c r="A1090" s="64"/>
      <c r="B1090" s="65"/>
    </row>
    <row r="1091" spans="1:2">
      <c r="A1091" s="64"/>
      <c r="B1091" s="65"/>
    </row>
    <row r="1092" spans="1:2">
      <c r="A1092" s="64"/>
      <c r="B1092" s="65"/>
    </row>
    <row r="1093" spans="1:2">
      <c r="A1093" s="64"/>
      <c r="B1093" s="65"/>
    </row>
    <row r="1094" spans="1:2">
      <c r="A1094" s="64"/>
      <c r="B1094" s="65"/>
    </row>
    <row r="1095" spans="1:2">
      <c r="A1095" s="64"/>
      <c r="B1095" s="65"/>
    </row>
    <row r="1096" spans="1:2">
      <c r="A1096" s="64"/>
      <c r="B1096" s="65"/>
    </row>
  </sheetData>
  <phoneticPr fontId="5"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3" location="'수수료이익 현황(은행)'!Print_Area" display="수수료이익 현황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22" location="'충당금 현황(그룹 및 은행)'!Print_Area" display="충당금 현황 [그룹 및 은행]"/>
  </hyperlinks>
  <pageMargins left="0.23622047244094491" right="0.31496062992125984" top="0.74803149606299213" bottom="0.31496062992125984" header="0.31496062992125984" footer="0.31496062992125984"/>
  <pageSetup paperSize="9" fitToHeight="0" orientation="landscape" horizontalDpi="300" verticalDpi="300" r:id="rId1"/>
  <rowBreaks count="1" manualBreakCount="1">
    <brk id="39" max="3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9CCFF"/>
    <pageSetUpPr fitToPage="1"/>
  </sheetPr>
  <dimension ref="A1:AL61"/>
  <sheetViews>
    <sheetView showGridLines="0" view="pageBreakPreview" zoomScaleNormal="100" zoomScaleSheetLayoutView="100" workbookViewId="0">
      <pane xSplit="6" topLeftCell="G1" activePane="topRight" state="frozen"/>
      <selection activeCell="AG82" sqref="AG82:AG87"/>
      <selection pane="topRight" sqref="A1:AJ50"/>
    </sheetView>
  </sheetViews>
  <sheetFormatPr defaultColWidth="9" defaultRowHeight="13.5"/>
  <cols>
    <col min="1" max="1" width="1.625" style="6" customWidth="1"/>
    <col min="2" max="2" width="22.625" style="3" bestFit="1" customWidth="1"/>
    <col min="3" max="3" width="2.625" style="50" customWidth="1"/>
    <col min="4" max="5" width="1.625" style="2" customWidth="1"/>
    <col min="6" max="6" width="18.75" style="2" customWidth="1"/>
    <col min="7" max="7" width="1.125" style="87" customWidth="1"/>
    <col min="8" max="10" width="11.625" style="5" hidden="1" customWidth="1"/>
    <col min="11" max="13" width="12.375" style="90" hidden="1" customWidth="1"/>
    <col min="14" max="14" width="12.375" style="2" hidden="1" customWidth="1"/>
    <col min="15" max="35" width="12.375" style="87" hidden="1" customWidth="1"/>
    <col min="36" max="36" width="12.375" style="87" customWidth="1"/>
    <col min="37" max="16384" width="9" style="2"/>
  </cols>
  <sheetData>
    <row r="1" spans="1:37" s="1" customFormat="1" ht="10.5" customHeight="1">
      <c r="A1" s="142"/>
      <c r="B1" s="143"/>
      <c r="C1" s="187"/>
      <c r="D1" s="144"/>
      <c r="E1" s="144"/>
      <c r="F1" s="144"/>
      <c r="G1" s="144"/>
      <c r="H1" s="145"/>
      <c r="I1" s="145"/>
      <c r="J1" s="145"/>
      <c r="K1" s="145"/>
      <c r="L1" s="145"/>
      <c r="M1" s="145"/>
      <c r="N1" s="92"/>
      <c r="O1" s="92"/>
      <c r="P1" s="92"/>
      <c r="Q1" s="92"/>
      <c r="R1" s="92"/>
      <c r="S1" s="92"/>
      <c r="T1" s="92"/>
      <c r="U1" s="92"/>
      <c r="V1" s="92"/>
      <c r="W1" s="92"/>
      <c r="X1" s="92"/>
      <c r="Y1" s="92"/>
      <c r="Z1" s="92"/>
      <c r="AA1" s="92"/>
      <c r="AB1" s="92"/>
      <c r="AC1" s="92"/>
      <c r="AD1" s="92"/>
      <c r="AE1" s="92"/>
      <c r="AF1" s="92"/>
      <c r="AG1" s="92"/>
      <c r="AH1" s="92"/>
      <c r="AI1" s="92"/>
      <c r="AJ1" s="92"/>
    </row>
    <row r="2" spans="1:37" s="1" customFormat="1" ht="17.45" customHeight="1">
      <c r="A2" s="146"/>
      <c r="B2" s="188"/>
      <c r="C2" s="399"/>
      <c r="D2" s="375" t="s">
        <v>444</v>
      </c>
      <c r="E2" s="375"/>
      <c r="F2" s="375"/>
      <c r="G2" s="375"/>
      <c r="H2" s="149"/>
      <c r="I2" s="149"/>
      <c r="J2" s="149"/>
      <c r="K2" s="149"/>
      <c r="L2" s="149"/>
      <c r="M2" s="149"/>
      <c r="N2" s="92"/>
      <c r="O2" s="92"/>
      <c r="P2" s="92"/>
      <c r="Q2" s="92"/>
      <c r="R2" s="92"/>
      <c r="S2" s="92"/>
      <c r="T2" s="92"/>
      <c r="U2" s="92"/>
      <c r="V2" s="92"/>
      <c r="W2" s="92"/>
      <c r="X2" s="92"/>
      <c r="Y2" s="92"/>
      <c r="Z2" s="92"/>
      <c r="AA2" s="92"/>
      <c r="AB2" s="92"/>
      <c r="AC2" s="92"/>
      <c r="AD2" s="92"/>
      <c r="AE2" s="92"/>
      <c r="AF2" s="92"/>
      <c r="AG2" s="92"/>
      <c r="AH2" s="92"/>
      <c r="AI2" s="92"/>
      <c r="AJ2" s="92"/>
    </row>
    <row r="3" spans="1:37" s="40" customFormat="1" ht="20.100000000000001" customHeight="1">
      <c r="A3" s="126"/>
      <c r="B3" s="127"/>
      <c r="C3" s="128"/>
      <c r="D3" s="129"/>
      <c r="E3" s="130"/>
      <c r="F3" s="130"/>
      <c r="G3" s="130"/>
      <c r="H3" s="429" t="s">
        <v>3</v>
      </c>
      <c r="I3" s="429" t="s">
        <v>8</v>
      </c>
      <c r="J3" s="131" t="s">
        <v>10</v>
      </c>
      <c r="K3" s="131" t="s">
        <v>19</v>
      </c>
      <c r="L3" s="131" t="s">
        <v>39</v>
      </c>
      <c r="M3" s="131" t="s">
        <v>53</v>
      </c>
      <c r="N3" s="426" t="s">
        <v>79</v>
      </c>
      <c r="O3" s="400" t="s">
        <v>448</v>
      </c>
      <c r="P3" s="400" t="s">
        <v>463</v>
      </c>
      <c r="Q3" s="400" t="s">
        <v>483</v>
      </c>
      <c r="R3" s="400" t="s">
        <v>488</v>
      </c>
      <c r="S3" s="426" t="s">
        <v>464</v>
      </c>
      <c r="T3" s="447" t="s">
        <v>497</v>
      </c>
      <c r="U3" s="400" t="s">
        <v>511</v>
      </c>
      <c r="V3" s="400" t="s">
        <v>516</v>
      </c>
      <c r="W3" s="451" t="s">
        <v>527</v>
      </c>
      <c r="X3" s="426" t="s">
        <v>498</v>
      </c>
      <c r="Y3" s="447" t="s">
        <v>538</v>
      </c>
      <c r="Z3" s="400" t="s">
        <v>542</v>
      </c>
      <c r="AA3" s="400" t="s">
        <v>546</v>
      </c>
      <c r="AB3" s="451" t="s">
        <v>554</v>
      </c>
      <c r="AC3" s="426" t="s">
        <v>555</v>
      </c>
      <c r="AD3" s="447" t="s">
        <v>572</v>
      </c>
      <c r="AE3" s="400" t="s">
        <v>578</v>
      </c>
      <c r="AF3" s="400" t="s">
        <v>586</v>
      </c>
      <c r="AG3" s="451" t="s">
        <v>597</v>
      </c>
      <c r="AH3" s="426" t="s">
        <v>598</v>
      </c>
      <c r="AI3" s="447" t="s">
        <v>600</v>
      </c>
      <c r="AJ3" s="1449" t="s">
        <v>607</v>
      </c>
    </row>
    <row r="4" spans="1:37" s="4" customFormat="1" ht="11.1" customHeight="1">
      <c r="A4" s="189"/>
      <c r="B4" s="190"/>
      <c r="C4" s="104"/>
      <c r="D4" s="94"/>
      <c r="E4" s="94"/>
      <c r="F4" s="94"/>
      <c r="G4" s="94"/>
      <c r="H4" s="413"/>
      <c r="I4" s="413"/>
      <c r="J4" s="191"/>
      <c r="K4" s="191"/>
      <c r="L4" s="191"/>
      <c r="M4" s="191"/>
      <c r="N4" s="413"/>
      <c r="O4" s="156"/>
      <c r="P4" s="156"/>
      <c r="Q4" s="156"/>
      <c r="R4" s="156"/>
      <c r="S4" s="413"/>
      <c r="T4" s="448"/>
      <c r="U4" s="156"/>
      <c r="V4" s="156"/>
      <c r="W4" s="452"/>
      <c r="X4" s="413"/>
      <c r="Y4" s="448"/>
      <c r="Z4" s="156"/>
      <c r="AA4" s="156"/>
      <c r="AB4" s="452"/>
      <c r="AC4" s="413"/>
      <c r="AD4" s="448"/>
      <c r="AE4" s="156"/>
      <c r="AF4" s="156"/>
      <c r="AG4" s="452"/>
      <c r="AH4" s="413"/>
      <c r="AI4" s="448"/>
      <c r="AJ4" s="452"/>
    </row>
    <row r="5" spans="1:37" s="4" customFormat="1" ht="11.1" customHeight="1">
      <c r="A5" s="157"/>
      <c r="B5" s="136" t="s">
        <v>114</v>
      </c>
      <c r="C5" s="364"/>
      <c r="D5" s="329" t="s">
        <v>165</v>
      </c>
      <c r="E5" s="330"/>
      <c r="F5" s="330"/>
      <c r="G5" s="330"/>
      <c r="H5" s="430"/>
      <c r="I5" s="430"/>
      <c r="J5" s="92"/>
      <c r="K5" s="92"/>
      <c r="L5" s="212"/>
      <c r="M5" s="212"/>
      <c r="N5" s="427"/>
      <c r="O5" s="319"/>
      <c r="P5" s="319"/>
      <c r="Q5" s="319"/>
      <c r="R5" s="319"/>
      <c r="S5" s="427"/>
      <c r="T5" s="449"/>
      <c r="U5" s="319"/>
      <c r="V5" s="319"/>
      <c r="W5" s="453"/>
      <c r="X5" s="427"/>
      <c r="Y5" s="449"/>
      <c r="Z5" s="319"/>
      <c r="AA5" s="319"/>
      <c r="AB5" s="453"/>
      <c r="AC5" s="441"/>
      <c r="AD5" s="449"/>
      <c r="AE5" s="358"/>
      <c r="AF5" s="358"/>
      <c r="AG5" s="1719"/>
      <c r="AH5" s="441"/>
      <c r="AI5" s="449"/>
      <c r="AJ5" s="453" t="s">
        <v>540</v>
      </c>
    </row>
    <row r="6" spans="1:37" s="1" customFormat="1" ht="11.1" customHeight="1">
      <c r="A6" s="158"/>
      <c r="B6" s="137"/>
      <c r="C6" s="103"/>
      <c r="D6" s="855" t="s">
        <v>147</v>
      </c>
      <c r="E6" s="855"/>
      <c r="F6" s="855"/>
      <c r="G6" s="864"/>
      <c r="H6" s="630">
        <v>21962</v>
      </c>
      <c r="I6" s="630">
        <v>22124</v>
      </c>
      <c r="J6" s="594">
        <v>5907</v>
      </c>
      <c r="K6" s="594">
        <v>6034</v>
      </c>
      <c r="L6" s="592">
        <v>5999</v>
      </c>
      <c r="M6" s="592">
        <v>4816</v>
      </c>
      <c r="N6" s="630">
        <v>22756</v>
      </c>
      <c r="O6" s="592">
        <v>6687</v>
      </c>
      <c r="P6" s="592">
        <v>6251</v>
      </c>
      <c r="Q6" s="592">
        <v>6553</v>
      </c>
      <c r="R6" s="592">
        <v>5677</v>
      </c>
      <c r="S6" s="630">
        <v>25168</v>
      </c>
      <c r="T6" s="949">
        <v>6487</v>
      </c>
      <c r="U6" s="593">
        <v>6597</v>
      </c>
      <c r="V6" s="631">
        <v>6482</v>
      </c>
      <c r="W6" s="1222">
        <v>5556</v>
      </c>
      <c r="X6" s="632">
        <v>25122</v>
      </c>
      <c r="Y6" s="1302">
        <v>6168</v>
      </c>
      <c r="Z6" s="589">
        <v>6899</v>
      </c>
      <c r="AA6" s="593">
        <v>6509</v>
      </c>
      <c r="AB6" s="1536">
        <v>6809</v>
      </c>
      <c r="AC6" s="1463">
        <v>26385</v>
      </c>
      <c r="AD6" s="1675">
        <v>7213</v>
      </c>
      <c r="AE6" s="592">
        <v>8306</v>
      </c>
      <c r="AF6" s="592">
        <v>8207</v>
      </c>
      <c r="AG6" s="1720">
        <v>7317</v>
      </c>
      <c r="AH6" s="630">
        <v>31043</v>
      </c>
      <c r="AI6" s="1675">
        <v>8280</v>
      </c>
      <c r="AJ6" s="1707">
        <v>8022</v>
      </c>
    </row>
    <row r="7" spans="1:37" s="1" customFormat="1" ht="11.1" customHeight="1">
      <c r="A7" s="192"/>
      <c r="B7" s="138" t="s">
        <v>116</v>
      </c>
      <c r="C7" s="103"/>
      <c r="D7" s="863" t="s">
        <v>148</v>
      </c>
      <c r="E7" s="950"/>
      <c r="F7" s="950"/>
      <c r="G7" s="950"/>
      <c r="H7" s="633">
        <v>20340</v>
      </c>
      <c r="I7" s="633">
        <v>21404</v>
      </c>
      <c r="J7" s="579">
        <v>5553</v>
      </c>
      <c r="K7" s="579">
        <v>5786</v>
      </c>
      <c r="L7" s="579">
        <v>5800</v>
      </c>
      <c r="M7" s="579">
        <v>5667</v>
      </c>
      <c r="N7" s="633">
        <v>22806</v>
      </c>
      <c r="O7" s="587">
        <v>5820</v>
      </c>
      <c r="P7" s="581">
        <v>5869</v>
      </c>
      <c r="Q7" s="581">
        <v>5877</v>
      </c>
      <c r="R7" s="581">
        <v>5869</v>
      </c>
      <c r="S7" s="633">
        <v>23435</v>
      </c>
      <c r="T7" s="951">
        <v>5579</v>
      </c>
      <c r="U7" s="589">
        <v>5524</v>
      </c>
      <c r="V7" s="589">
        <v>5478</v>
      </c>
      <c r="W7" s="1223">
        <v>5287</v>
      </c>
      <c r="X7" s="635">
        <v>21868</v>
      </c>
      <c r="Y7" s="1303">
        <v>5365</v>
      </c>
      <c r="Z7" s="589">
        <v>5376</v>
      </c>
      <c r="AA7" s="589">
        <v>5458</v>
      </c>
      <c r="AB7" s="1464">
        <v>5646</v>
      </c>
      <c r="AC7" s="1464">
        <v>21845</v>
      </c>
      <c r="AD7" s="951">
        <v>5890</v>
      </c>
      <c r="AE7" s="588">
        <v>6296</v>
      </c>
      <c r="AF7" s="588">
        <v>6657</v>
      </c>
      <c r="AG7" s="1464">
        <v>6875</v>
      </c>
      <c r="AH7" s="1546">
        <v>25718</v>
      </c>
      <c r="AI7" s="951">
        <v>6787</v>
      </c>
      <c r="AJ7" s="1600">
        <v>7256</v>
      </c>
      <c r="AK7" s="86"/>
    </row>
    <row r="8" spans="1:37" s="1" customFormat="1" ht="11.1" customHeight="1">
      <c r="A8" s="160"/>
      <c r="B8" s="139"/>
      <c r="C8" s="103"/>
      <c r="D8" s="863" t="s">
        <v>149</v>
      </c>
      <c r="E8" s="950"/>
      <c r="F8" s="950"/>
      <c r="G8" s="950"/>
      <c r="H8" s="633">
        <v>1622</v>
      </c>
      <c r="I8" s="633">
        <v>720</v>
      </c>
      <c r="J8" s="579">
        <v>354</v>
      </c>
      <c r="K8" s="579">
        <v>248</v>
      </c>
      <c r="L8" s="579">
        <v>199</v>
      </c>
      <c r="M8" s="579">
        <v>-851</v>
      </c>
      <c r="N8" s="633">
        <v>-50</v>
      </c>
      <c r="O8" s="581">
        <v>867</v>
      </c>
      <c r="P8" s="581">
        <v>382</v>
      </c>
      <c r="Q8" s="581">
        <v>676</v>
      </c>
      <c r="R8" s="581">
        <v>-192</v>
      </c>
      <c r="S8" s="633">
        <v>1733</v>
      </c>
      <c r="T8" s="952">
        <v>908</v>
      </c>
      <c r="U8" s="582">
        <v>1073</v>
      </c>
      <c r="V8" s="582">
        <v>1004</v>
      </c>
      <c r="W8" s="1224">
        <v>269</v>
      </c>
      <c r="X8" s="636">
        <v>3254</v>
      </c>
      <c r="Y8" s="1304">
        <v>803</v>
      </c>
      <c r="Z8" s="582">
        <v>1523</v>
      </c>
      <c r="AA8" s="582">
        <v>1051</v>
      </c>
      <c r="AB8" s="1465">
        <v>1163</v>
      </c>
      <c r="AC8" s="1465">
        <v>4540</v>
      </c>
      <c r="AD8" s="952">
        <v>1323</v>
      </c>
      <c r="AE8" s="581">
        <v>2010</v>
      </c>
      <c r="AF8" s="581">
        <v>1550</v>
      </c>
      <c r="AG8" s="1465">
        <v>442</v>
      </c>
      <c r="AH8" s="633">
        <v>5325</v>
      </c>
      <c r="AI8" s="952">
        <v>1493</v>
      </c>
      <c r="AJ8" s="1601">
        <v>766</v>
      </c>
      <c r="AK8" s="86"/>
    </row>
    <row r="9" spans="1:37" s="1" customFormat="1" ht="11.1" customHeight="1">
      <c r="A9" s="162"/>
      <c r="B9" s="141" t="s">
        <v>150</v>
      </c>
      <c r="C9" s="103"/>
      <c r="D9" s="953"/>
      <c r="E9" s="764" t="s">
        <v>151</v>
      </c>
      <c r="F9" s="764"/>
      <c r="G9" s="764"/>
      <c r="H9" s="633">
        <v>2045</v>
      </c>
      <c r="I9" s="633">
        <v>1681</v>
      </c>
      <c r="J9" s="579">
        <v>432</v>
      </c>
      <c r="K9" s="579">
        <v>442</v>
      </c>
      <c r="L9" s="579">
        <v>428</v>
      </c>
      <c r="M9" s="579">
        <v>295</v>
      </c>
      <c r="N9" s="633">
        <v>1597</v>
      </c>
      <c r="O9" s="581">
        <v>558</v>
      </c>
      <c r="P9" s="581">
        <v>545</v>
      </c>
      <c r="Q9" s="581">
        <v>575</v>
      </c>
      <c r="R9" s="581">
        <v>362</v>
      </c>
      <c r="S9" s="633">
        <v>2040</v>
      </c>
      <c r="T9" s="952">
        <v>539</v>
      </c>
      <c r="U9" s="582">
        <v>710</v>
      </c>
      <c r="V9" s="582">
        <v>716</v>
      </c>
      <c r="W9" s="1224">
        <v>499</v>
      </c>
      <c r="X9" s="636">
        <v>2464</v>
      </c>
      <c r="Y9" s="1304">
        <v>686</v>
      </c>
      <c r="Z9" s="582">
        <v>1280</v>
      </c>
      <c r="AA9" s="582">
        <v>862</v>
      </c>
      <c r="AB9" s="1465">
        <v>809</v>
      </c>
      <c r="AC9" s="1465">
        <v>3637</v>
      </c>
      <c r="AD9" s="952">
        <v>1095</v>
      </c>
      <c r="AE9" s="581">
        <v>1554</v>
      </c>
      <c r="AF9" s="581">
        <v>1236</v>
      </c>
      <c r="AG9" s="1465">
        <v>719</v>
      </c>
      <c r="AH9" s="633">
        <v>4604</v>
      </c>
      <c r="AI9" s="952">
        <v>1457</v>
      </c>
      <c r="AJ9" s="1601">
        <v>1204</v>
      </c>
      <c r="AK9" s="86"/>
    </row>
    <row r="10" spans="1:37" s="1" customFormat="1" ht="11.1" customHeight="1">
      <c r="A10" s="161"/>
      <c r="B10" s="140" t="s">
        <v>152</v>
      </c>
      <c r="C10" s="103"/>
      <c r="D10" s="953"/>
      <c r="E10" s="764" t="s">
        <v>153</v>
      </c>
      <c r="F10" s="764"/>
      <c r="G10" s="764"/>
      <c r="H10" s="633">
        <v>-423</v>
      </c>
      <c r="I10" s="633">
        <v>-961</v>
      </c>
      <c r="J10" s="579">
        <v>-78</v>
      </c>
      <c r="K10" s="579">
        <v>-194</v>
      </c>
      <c r="L10" s="579">
        <v>-229</v>
      </c>
      <c r="M10" s="579">
        <v>-1146</v>
      </c>
      <c r="N10" s="633">
        <v>-1647</v>
      </c>
      <c r="O10" s="581">
        <v>309</v>
      </c>
      <c r="P10" s="581">
        <v>-163</v>
      </c>
      <c r="Q10" s="581">
        <v>101</v>
      </c>
      <c r="R10" s="581">
        <v>-554</v>
      </c>
      <c r="S10" s="633">
        <v>-307</v>
      </c>
      <c r="T10" s="954">
        <v>369</v>
      </c>
      <c r="U10" s="584">
        <v>363</v>
      </c>
      <c r="V10" s="584">
        <v>288</v>
      </c>
      <c r="W10" s="1225">
        <v>-230</v>
      </c>
      <c r="X10" s="1226">
        <v>790</v>
      </c>
      <c r="Y10" s="1305">
        <v>117</v>
      </c>
      <c r="Z10" s="582">
        <v>243</v>
      </c>
      <c r="AA10" s="584">
        <v>189</v>
      </c>
      <c r="AB10" s="1466">
        <v>354</v>
      </c>
      <c r="AC10" s="1466">
        <v>903</v>
      </c>
      <c r="AD10" s="954">
        <v>228</v>
      </c>
      <c r="AE10" s="583">
        <v>456</v>
      </c>
      <c r="AF10" s="583">
        <v>314</v>
      </c>
      <c r="AG10" s="1466">
        <v>-277</v>
      </c>
      <c r="AH10" s="960">
        <v>721</v>
      </c>
      <c r="AI10" s="954">
        <v>36</v>
      </c>
      <c r="AJ10" s="1602">
        <v>-438</v>
      </c>
      <c r="AK10" s="86"/>
    </row>
    <row r="11" spans="1:37" s="1" customFormat="1" ht="11.1" customHeight="1">
      <c r="A11" s="162"/>
      <c r="B11" s="141" t="s">
        <v>120</v>
      </c>
      <c r="C11" s="103"/>
      <c r="D11" s="955" t="s">
        <v>154</v>
      </c>
      <c r="E11" s="955"/>
      <c r="F11" s="955"/>
      <c r="G11" s="956"/>
      <c r="H11" s="630">
        <v>11036</v>
      </c>
      <c r="I11" s="630">
        <v>11222</v>
      </c>
      <c r="J11" s="594">
        <v>2535</v>
      </c>
      <c r="K11" s="594">
        <v>2619</v>
      </c>
      <c r="L11" s="592">
        <v>2545</v>
      </c>
      <c r="M11" s="592">
        <v>3678</v>
      </c>
      <c r="N11" s="630">
        <v>11377</v>
      </c>
      <c r="O11" s="592">
        <v>2804</v>
      </c>
      <c r="P11" s="592">
        <v>2937</v>
      </c>
      <c r="Q11" s="592">
        <v>2813</v>
      </c>
      <c r="R11" s="592">
        <v>4093</v>
      </c>
      <c r="S11" s="630">
        <v>12647</v>
      </c>
      <c r="T11" s="949">
        <v>3081</v>
      </c>
      <c r="U11" s="593">
        <v>3197</v>
      </c>
      <c r="V11" s="631">
        <v>3094</v>
      </c>
      <c r="W11" s="1222">
        <v>3361</v>
      </c>
      <c r="X11" s="632">
        <v>12733</v>
      </c>
      <c r="Y11" s="1302">
        <v>3276</v>
      </c>
      <c r="Z11" s="589">
        <v>3557</v>
      </c>
      <c r="AA11" s="593">
        <v>3180</v>
      </c>
      <c r="AB11" s="1536">
        <v>4354</v>
      </c>
      <c r="AC11" s="1463">
        <v>14367</v>
      </c>
      <c r="AD11" s="1675">
        <v>3465</v>
      </c>
      <c r="AE11" s="592">
        <v>3850</v>
      </c>
      <c r="AF11" s="592">
        <v>3506</v>
      </c>
      <c r="AG11" s="1720">
        <v>5155</v>
      </c>
      <c r="AH11" s="630">
        <v>15976</v>
      </c>
      <c r="AI11" s="1675">
        <v>3710</v>
      </c>
      <c r="AJ11" s="1707">
        <v>3564</v>
      </c>
      <c r="AK11" s="86"/>
    </row>
    <row r="12" spans="1:37" s="1" customFormat="1" ht="11.1" customHeight="1">
      <c r="A12" s="158"/>
      <c r="B12" s="141" t="s">
        <v>121</v>
      </c>
      <c r="C12" s="103"/>
      <c r="D12" s="863" t="s">
        <v>155</v>
      </c>
      <c r="E12" s="863"/>
      <c r="F12" s="863"/>
      <c r="G12" s="863"/>
      <c r="H12" s="630">
        <v>3964</v>
      </c>
      <c r="I12" s="630">
        <v>3779</v>
      </c>
      <c r="J12" s="581">
        <v>1081</v>
      </c>
      <c r="K12" s="581">
        <v>1189</v>
      </c>
      <c r="L12" s="581">
        <v>1263</v>
      </c>
      <c r="M12" s="581">
        <v>1903</v>
      </c>
      <c r="N12" s="633">
        <v>5436</v>
      </c>
      <c r="O12" s="592">
        <v>1043</v>
      </c>
      <c r="P12" s="592">
        <v>1099</v>
      </c>
      <c r="Q12" s="592">
        <v>1054</v>
      </c>
      <c r="R12" s="592">
        <v>1826</v>
      </c>
      <c r="S12" s="630">
        <v>5022</v>
      </c>
      <c r="T12" s="949">
        <v>928</v>
      </c>
      <c r="U12" s="593">
        <v>931</v>
      </c>
      <c r="V12" s="631">
        <v>947</v>
      </c>
      <c r="W12" s="1222">
        <v>1514</v>
      </c>
      <c r="X12" s="632">
        <v>4320</v>
      </c>
      <c r="Y12" s="1302">
        <v>832</v>
      </c>
      <c r="Z12" s="589">
        <v>989</v>
      </c>
      <c r="AA12" s="593">
        <v>1415</v>
      </c>
      <c r="AB12" s="1536">
        <v>1300</v>
      </c>
      <c r="AC12" s="1463">
        <v>4536</v>
      </c>
      <c r="AD12" s="1675">
        <v>1121</v>
      </c>
      <c r="AE12" s="592">
        <v>717</v>
      </c>
      <c r="AF12" s="592">
        <v>1030</v>
      </c>
      <c r="AG12" s="1720">
        <v>1279</v>
      </c>
      <c r="AH12" s="630">
        <v>4147</v>
      </c>
      <c r="AI12" s="1675">
        <v>818</v>
      </c>
      <c r="AJ12" s="1707">
        <v>1184</v>
      </c>
      <c r="AK12" s="86"/>
    </row>
    <row r="13" spans="1:37" s="1" customFormat="1" ht="11.1" customHeight="1">
      <c r="A13" s="158"/>
      <c r="B13" s="372" t="s">
        <v>122</v>
      </c>
      <c r="C13" s="103"/>
      <c r="D13" s="855" t="s">
        <v>156</v>
      </c>
      <c r="E13" s="855"/>
      <c r="F13" s="855"/>
      <c r="G13" s="864"/>
      <c r="H13" s="630">
        <v>6962</v>
      </c>
      <c r="I13" s="630">
        <v>7123</v>
      </c>
      <c r="J13" s="594">
        <v>2291</v>
      </c>
      <c r="K13" s="594">
        <v>2226</v>
      </c>
      <c r="L13" s="592">
        <v>2191</v>
      </c>
      <c r="M13" s="592">
        <v>-765</v>
      </c>
      <c r="N13" s="630">
        <v>5943</v>
      </c>
      <c r="O13" s="592">
        <v>2840</v>
      </c>
      <c r="P13" s="592">
        <v>2215</v>
      </c>
      <c r="Q13" s="592">
        <v>2686</v>
      </c>
      <c r="R13" s="592">
        <v>-242</v>
      </c>
      <c r="S13" s="630">
        <v>7499</v>
      </c>
      <c r="T13" s="949">
        <v>2478</v>
      </c>
      <c r="U13" s="593">
        <v>2469</v>
      </c>
      <c r="V13" s="631">
        <v>2441</v>
      </c>
      <c r="W13" s="1222">
        <v>681</v>
      </c>
      <c r="X13" s="632">
        <v>8069</v>
      </c>
      <c r="Y13" s="1302">
        <v>2060</v>
      </c>
      <c r="Z13" s="631">
        <v>2353</v>
      </c>
      <c r="AA13" s="593">
        <v>1914</v>
      </c>
      <c r="AB13" s="1536">
        <v>1155</v>
      </c>
      <c r="AC13" s="1463">
        <v>7482</v>
      </c>
      <c r="AD13" s="1675">
        <v>2627</v>
      </c>
      <c r="AE13" s="592">
        <v>3739</v>
      </c>
      <c r="AF13" s="592">
        <v>3671</v>
      </c>
      <c r="AG13" s="1720">
        <v>883</v>
      </c>
      <c r="AH13" s="630">
        <v>10920</v>
      </c>
      <c r="AI13" s="1675">
        <v>3752</v>
      </c>
      <c r="AJ13" s="1707">
        <v>3274</v>
      </c>
      <c r="AK13" s="86"/>
    </row>
    <row r="14" spans="1:37" s="1" customFormat="1" ht="11.1" customHeight="1">
      <c r="A14" s="158"/>
      <c r="B14" s="141" t="s">
        <v>124</v>
      </c>
      <c r="C14" s="103"/>
      <c r="D14" s="858" t="s">
        <v>157</v>
      </c>
      <c r="E14" s="858"/>
      <c r="F14" s="858"/>
      <c r="G14" s="858"/>
      <c r="H14" s="633">
        <v>39</v>
      </c>
      <c r="I14" s="633">
        <v>-239</v>
      </c>
      <c r="J14" s="579">
        <v>-37</v>
      </c>
      <c r="K14" s="579">
        <v>-33</v>
      </c>
      <c r="L14" s="579">
        <v>-50</v>
      </c>
      <c r="M14" s="579">
        <v>-246</v>
      </c>
      <c r="N14" s="633">
        <v>-366</v>
      </c>
      <c r="O14" s="587">
        <v>-26</v>
      </c>
      <c r="P14" s="581">
        <v>-52</v>
      </c>
      <c r="Q14" s="581">
        <v>-4</v>
      </c>
      <c r="R14" s="581">
        <v>-231</v>
      </c>
      <c r="S14" s="633">
        <v>-313</v>
      </c>
      <c r="T14" s="951">
        <v>8</v>
      </c>
      <c r="U14" s="589">
        <v>-18</v>
      </c>
      <c r="V14" s="589">
        <v>-2</v>
      </c>
      <c r="W14" s="1223">
        <v>-123</v>
      </c>
      <c r="X14" s="635">
        <v>-135</v>
      </c>
      <c r="Y14" s="1303">
        <v>-110</v>
      </c>
      <c r="Z14" s="582">
        <v>81</v>
      </c>
      <c r="AA14" s="589">
        <v>-5</v>
      </c>
      <c r="AB14" s="1464">
        <v>-104</v>
      </c>
      <c r="AC14" s="1464">
        <v>-138</v>
      </c>
      <c r="AD14" s="951">
        <v>41</v>
      </c>
      <c r="AE14" s="588">
        <v>134</v>
      </c>
      <c r="AF14" s="588">
        <v>189</v>
      </c>
      <c r="AG14" s="1464">
        <v>-52</v>
      </c>
      <c r="AH14" s="1546">
        <v>312</v>
      </c>
      <c r="AI14" s="951">
        <v>113</v>
      </c>
      <c r="AJ14" s="1618">
        <v>-75</v>
      </c>
      <c r="AK14" s="86"/>
    </row>
    <row r="15" spans="1:37" s="1" customFormat="1" ht="11.1" customHeight="1">
      <c r="A15" s="158"/>
      <c r="B15" s="141" t="s">
        <v>126</v>
      </c>
      <c r="C15" s="103"/>
      <c r="D15" s="858" t="s">
        <v>158</v>
      </c>
      <c r="E15" s="858"/>
      <c r="F15" s="858"/>
      <c r="G15" s="858"/>
      <c r="H15" s="633">
        <v>7001</v>
      </c>
      <c r="I15" s="633">
        <v>6884</v>
      </c>
      <c r="J15" s="579">
        <v>2254</v>
      </c>
      <c r="K15" s="579">
        <v>2193</v>
      </c>
      <c r="L15" s="579">
        <v>2141</v>
      </c>
      <c r="M15" s="579">
        <v>-1011</v>
      </c>
      <c r="N15" s="633">
        <v>5577</v>
      </c>
      <c r="O15" s="581">
        <v>2814</v>
      </c>
      <c r="P15" s="581">
        <v>2163</v>
      </c>
      <c r="Q15" s="581">
        <v>2682</v>
      </c>
      <c r="R15" s="581">
        <v>-473</v>
      </c>
      <c r="S15" s="633">
        <v>7186</v>
      </c>
      <c r="T15" s="952">
        <v>2486</v>
      </c>
      <c r="U15" s="582">
        <v>2451</v>
      </c>
      <c r="V15" s="582">
        <v>2439</v>
      </c>
      <c r="W15" s="1224">
        <v>558</v>
      </c>
      <c r="X15" s="636">
        <v>7934</v>
      </c>
      <c r="Y15" s="1304">
        <v>1950</v>
      </c>
      <c r="Z15" s="582">
        <v>2434</v>
      </c>
      <c r="AA15" s="582">
        <v>1909</v>
      </c>
      <c r="AB15" s="1465">
        <v>1051</v>
      </c>
      <c r="AC15" s="1465">
        <v>7344</v>
      </c>
      <c r="AD15" s="952">
        <v>2668</v>
      </c>
      <c r="AE15" s="581">
        <v>3873</v>
      </c>
      <c r="AF15" s="581">
        <v>3860</v>
      </c>
      <c r="AG15" s="1465">
        <v>831</v>
      </c>
      <c r="AH15" s="633">
        <v>11232</v>
      </c>
      <c r="AI15" s="952">
        <v>3865</v>
      </c>
      <c r="AJ15" s="1617">
        <v>3199</v>
      </c>
      <c r="AK15" s="86"/>
    </row>
    <row r="16" spans="1:37" s="1" customFormat="1" ht="11.1" customHeight="1">
      <c r="A16" s="162"/>
      <c r="B16" s="141" t="s">
        <v>128</v>
      </c>
      <c r="C16" s="103"/>
      <c r="D16" s="858" t="s">
        <v>159</v>
      </c>
      <c r="E16" s="858"/>
      <c r="F16" s="858"/>
      <c r="G16" s="858"/>
      <c r="H16" s="633">
        <v>1696</v>
      </c>
      <c r="I16" s="633">
        <v>1703</v>
      </c>
      <c r="J16" s="579">
        <v>529</v>
      </c>
      <c r="K16" s="579">
        <v>526</v>
      </c>
      <c r="L16" s="579">
        <v>528</v>
      </c>
      <c r="M16" s="579">
        <v>-256</v>
      </c>
      <c r="N16" s="633">
        <v>1327</v>
      </c>
      <c r="O16" s="583">
        <v>665</v>
      </c>
      <c r="P16" s="581">
        <v>576</v>
      </c>
      <c r="Q16" s="581">
        <v>766</v>
      </c>
      <c r="R16" s="581">
        <v>-202</v>
      </c>
      <c r="S16" s="633">
        <v>1805</v>
      </c>
      <c r="T16" s="954">
        <v>616</v>
      </c>
      <c r="U16" s="584">
        <v>605</v>
      </c>
      <c r="V16" s="584">
        <v>551</v>
      </c>
      <c r="W16" s="1225">
        <v>173</v>
      </c>
      <c r="X16" s="1226">
        <v>1945</v>
      </c>
      <c r="Y16" s="1305">
        <v>465</v>
      </c>
      <c r="Z16" s="584">
        <v>594</v>
      </c>
      <c r="AA16" s="584">
        <v>436</v>
      </c>
      <c r="AB16" s="1466">
        <v>224</v>
      </c>
      <c r="AC16" s="1466">
        <v>1719</v>
      </c>
      <c r="AD16" s="954">
        <v>633</v>
      </c>
      <c r="AE16" s="583">
        <v>1012</v>
      </c>
      <c r="AF16" s="583">
        <v>998</v>
      </c>
      <c r="AG16" s="1466">
        <v>247</v>
      </c>
      <c r="AH16" s="960">
        <v>2890</v>
      </c>
      <c r="AI16" s="954">
        <v>994</v>
      </c>
      <c r="AJ16" s="1628">
        <v>803</v>
      </c>
      <c r="AK16" s="86"/>
    </row>
    <row r="17" spans="1:38" s="1" customFormat="1" ht="11.1" customHeight="1">
      <c r="A17" s="158"/>
      <c r="B17" s="141" t="s">
        <v>130</v>
      </c>
      <c r="C17" s="103"/>
      <c r="D17" s="957" t="s">
        <v>160</v>
      </c>
      <c r="E17" s="957"/>
      <c r="F17" s="957"/>
      <c r="G17" s="864"/>
      <c r="H17" s="630">
        <v>5305</v>
      </c>
      <c r="I17" s="630">
        <v>5181</v>
      </c>
      <c r="J17" s="958">
        <v>1725</v>
      </c>
      <c r="K17" s="958">
        <v>1667</v>
      </c>
      <c r="L17" s="592">
        <v>1613</v>
      </c>
      <c r="M17" s="592">
        <v>-755</v>
      </c>
      <c r="N17" s="630">
        <v>4250</v>
      </c>
      <c r="O17" s="592">
        <v>2149</v>
      </c>
      <c r="P17" s="592">
        <v>1587</v>
      </c>
      <c r="Q17" s="592">
        <v>1916</v>
      </c>
      <c r="R17" s="592">
        <v>-271</v>
      </c>
      <c r="S17" s="630">
        <v>5381</v>
      </c>
      <c r="T17" s="949">
        <v>1870</v>
      </c>
      <c r="U17" s="593">
        <v>1846</v>
      </c>
      <c r="V17" s="631">
        <v>1888</v>
      </c>
      <c r="W17" s="1222">
        <v>385</v>
      </c>
      <c r="X17" s="632">
        <v>5989</v>
      </c>
      <c r="Y17" s="1302">
        <v>1485</v>
      </c>
      <c r="Z17" s="584">
        <v>1840</v>
      </c>
      <c r="AA17" s="593">
        <v>1473</v>
      </c>
      <c r="AB17" s="1536">
        <v>827</v>
      </c>
      <c r="AC17" s="1463">
        <v>5625</v>
      </c>
      <c r="AD17" s="1675">
        <v>2035</v>
      </c>
      <c r="AE17" s="592">
        <v>2861</v>
      </c>
      <c r="AF17" s="592">
        <v>2862</v>
      </c>
      <c r="AG17" s="1720">
        <v>584</v>
      </c>
      <c r="AH17" s="630">
        <v>8342</v>
      </c>
      <c r="AI17" s="1675">
        <v>2871</v>
      </c>
      <c r="AJ17" s="1603">
        <v>2396</v>
      </c>
      <c r="AK17" s="86"/>
    </row>
    <row r="18" spans="1:38" s="1" customFormat="1" ht="11.1" customHeight="1">
      <c r="A18" s="158"/>
      <c r="B18" s="141" t="s">
        <v>132</v>
      </c>
      <c r="C18" s="103"/>
      <c r="D18" s="959" t="s">
        <v>161</v>
      </c>
      <c r="E18" s="959"/>
      <c r="F18" s="959"/>
      <c r="G18" s="959"/>
      <c r="H18" s="960">
        <v>450</v>
      </c>
      <c r="I18" s="630">
        <v>165</v>
      </c>
      <c r="J18" s="583">
        <v>42</v>
      </c>
      <c r="K18" s="583">
        <v>43</v>
      </c>
      <c r="L18" s="583">
        <v>57</v>
      </c>
      <c r="M18" s="583">
        <v>77</v>
      </c>
      <c r="N18" s="960">
        <v>219</v>
      </c>
      <c r="O18" s="592">
        <v>76</v>
      </c>
      <c r="P18" s="592">
        <v>84</v>
      </c>
      <c r="Q18" s="592">
        <v>99</v>
      </c>
      <c r="R18" s="592">
        <v>101</v>
      </c>
      <c r="S18" s="630">
        <v>360</v>
      </c>
      <c r="T18" s="949">
        <v>99</v>
      </c>
      <c r="U18" s="593">
        <v>105</v>
      </c>
      <c r="V18" s="631">
        <v>108</v>
      </c>
      <c r="W18" s="1222">
        <v>55</v>
      </c>
      <c r="X18" s="632">
        <v>367</v>
      </c>
      <c r="Y18" s="1302">
        <v>108</v>
      </c>
      <c r="Z18" s="584">
        <v>108</v>
      </c>
      <c r="AA18" s="593">
        <v>108</v>
      </c>
      <c r="AB18" s="1536">
        <v>108</v>
      </c>
      <c r="AC18" s="1463">
        <v>432</v>
      </c>
      <c r="AD18" s="1675">
        <v>108</v>
      </c>
      <c r="AE18" s="592">
        <v>108</v>
      </c>
      <c r="AF18" s="592">
        <v>108</v>
      </c>
      <c r="AG18" s="1720">
        <v>108</v>
      </c>
      <c r="AH18" s="630">
        <v>432</v>
      </c>
      <c r="AI18" s="1675">
        <v>108</v>
      </c>
      <c r="AJ18" s="1603">
        <v>108</v>
      </c>
      <c r="AK18" s="86"/>
    </row>
    <row r="19" spans="1:38" s="1" customFormat="1" ht="11.1" customHeight="1">
      <c r="A19" s="158"/>
      <c r="B19" s="141" t="s">
        <v>133</v>
      </c>
      <c r="C19" s="103"/>
      <c r="D19" s="957" t="s">
        <v>162</v>
      </c>
      <c r="E19" s="957"/>
      <c r="F19" s="957"/>
      <c r="G19" s="864"/>
      <c r="H19" s="630">
        <v>4855</v>
      </c>
      <c r="I19" s="630">
        <v>5016</v>
      </c>
      <c r="J19" s="958">
        <v>1683</v>
      </c>
      <c r="K19" s="958">
        <v>1624</v>
      </c>
      <c r="L19" s="958">
        <v>1556</v>
      </c>
      <c r="M19" s="592">
        <v>-832</v>
      </c>
      <c r="N19" s="630">
        <v>4031</v>
      </c>
      <c r="O19" s="592">
        <v>2073</v>
      </c>
      <c r="P19" s="592">
        <v>1503</v>
      </c>
      <c r="Q19" s="592">
        <v>1817</v>
      </c>
      <c r="R19" s="592">
        <v>-372</v>
      </c>
      <c r="S19" s="630">
        <v>5021</v>
      </c>
      <c r="T19" s="949">
        <v>1771</v>
      </c>
      <c r="U19" s="593">
        <v>1741</v>
      </c>
      <c r="V19" s="631">
        <v>1780</v>
      </c>
      <c r="W19" s="1222">
        <v>330</v>
      </c>
      <c r="X19" s="632">
        <v>5622</v>
      </c>
      <c r="Y19" s="1302">
        <v>1377</v>
      </c>
      <c r="Z19" s="584">
        <v>1732</v>
      </c>
      <c r="AA19" s="593">
        <v>1365</v>
      </c>
      <c r="AB19" s="1536">
        <v>719</v>
      </c>
      <c r="AC19" s="1463">
        <v>5193</v>
      </c>
      <c r="AD19" s="1675">
        <v>1927</v>
      </c>
      <c r="AE19" s="592">
        <v>2753</v>
      </c>
      <c r="AF19" s="592">
        <v>2754</v>
      </c>
      <c r="AG19" s="1720">
        <v>476</v>
      </c>
      <c r="AH19" s="630">
        <v>7910</v>
      </c>
      <c r="AI19" s="1675">
        <v>2763</v>
      </c>
      <c r="AJ19" s="1603">
        <v>2288</v>
      </c>
      <c r="AK19" s="86"/>
    </row>
    <row r="20" spans="1:38" s="1" customFormat="1" ht="11.1" customHeight="1">
      <c r="A20" s="158"/>
      <c r="B20" s="141" t="s">
        <v>134</v>
      </c>
      <c r="C20" s="103"/>
      <c r="D20" s="573"/>
      <c r="E20" s="573"/>
      <c r="F20" s="573"/>
      <c r="G20" s="573"/>
      <c r="H20" s="494"/>
      <c r="I20" s="494"/>
      <c r="J20" s="493"/>
      <c r="K20" s="493"/>
      <c r="L20" s="493"/>
      <c r="M20" s="493"/>
      <c r="N20" s="494"/>
      <c r="O20" s="493"/>
      <c r="P20" s="493"/>
      <c r="Q20" s="493"/>
      <c r="R20" s="493"/>
      <c r="S20" s="494"/>
      <c r="T20" s="495"/>
      <c r="U20" s="505"/>
      <c r="V20" s="505"/>
      <c r="W20" s="496"/>
      <c r="X20" s="497"/>
      <c r="Y20" s="1306"/>
      <c r="Z20" s="1372"/>
      <c r="AA20" s="1537"/>
      <c r="AB20" s="1427"/>
      <c r="AC20" s="1427"/>
      <c r="AD20" s="1597"/>
      <c r="AE20" s="1673"/>
      <c r="AF20" s="1673"/>
      <c r="AG20" s="1556"/>
      <c r="AH20" s="1721"/>
      <c r="AI20" s="1597"/>
      <c r="AJ20" s="1556"/>
    </row>
    <row r="21" spans="1:38" s="1" customFormat="1" ht="11.1" customHeight="1">
      <c r="A21" s="158"/>
      <c r="B21" s="141" t="s">
        <v>135</v>
      </c>
      <c r="C21" s="365"/>
      <c r="D21" s="490" t="s">
        <v>164</v>
      </c>
      <c r="E21" s="484"/>
      <c r="F21" s="484"/>
      <c r="G21" s="484"/>
      <c r="H21" s="492"/>
      <c r="I21" s="492"/>
      <c r="J21" s="491"/>
      <c r="K21" s="491"/>
      <c r="L21" s="485"/>
      <c r="M21" s="485"/>
      <c r="N21" s="486"/>
      <c r="O21" s="487"/>
      <c r="P21" s="487"/>
      <c r="Q21" s="487"/>
      <c r="R21" s="487"/>
      <c r="S21" s="486"/>
      <c r="T21" s="498"/>
      <c r="U21" s="488"/>
      <c r="V21" s="488"/>
      <c r="W21" s="499"/>
      <c r="X21" s="489"/>
      <c r="Y21" s="1307"/>
      <c r="Z21" s="1373"/>
      <c r="AA21" s="488"/>
      <c r="AB21" s="499"/>
      <c r="AC21" s="499"/>
      <c r="AD21" s="1598"/>
      <c r="AE21" s="1674"/>
      <c r="AF21" s="1674"/>
      <c r="AG21" s="1557"/>
      <c r="AH21" s="1722"/>
      <c r="AI21" s="1598"/>
      <c r="AJ21" s="1557" t="s">
        <v>540</v>
      </c>
    </row>
    <row r="22" spans="1:38" s="1" customFormat="1" ht="11.1" customHeight="1">
      <c r="A22" s="158"/>
      <c r="B22" s="1541" t="s">
        <v>570</v>
      </c>
      <c r="C22" s="103"/>
      <c r="D22" s="855" t="s">
        <v>147</v>
      </c>
      <c r="E22" s="855"/>
      <c r="F22" s="856"/>
      <c r="G22" s="857"/>
      <c r="H22" s="791">
        <v>11866</v>
      </c>
      <c r="I22" s="630">
        <v>11914</v>
      </c>
      <c r="J22" s="594">
        <v>3091</v>
      </c>
      <c r="K22" s="592">
        <v>3272</v>
      </c>
      <c r="L22" s="592">
        <v>3128</v>
      </c>
      <c r="M22" s="592">
        <v>2203</v>
      </c>
      <c r="N22" s="630">
        <v>11694</v>
      </c>
      <c r="O22" s="592">
        <v>3513</v>
      </c>
      <c r="P22" s="592">
        <v>3283</v>
      </c>
      <c r="Q22" s="592">
        <v>3262</v>
      </c>
      <c r="R22" s="592">
        <v>2650</v>
      </c>
      <c r="S22" s="630">
        <v>12708</v>
      </c>
      <c r="T22" s="949">
        <v>3244</v>
      </c>
      <c r="U22" s="593">
        <v>3223</v>
      </c>
      <c r="V22" s="631">
        <v>3336</v>
      </c>
      <c r="W22" s="1222">
        <v>2760</v>
      </c>
      <c r="X22" s="632">
        <v>12563</v>
      </c>
      <c r="Y22" s="1302">
        <v>3075</v>
      </c>
      <c r="Z22" s="1053">
        <v>3395</v>
      </c>
      <c r="AA22" s="593">
        <v>3014</v>
      </c>
      <c r="AB22" s="1536">
        <v>3221</v>
      </c>
      <c r="AC22" s="1463">
        <v>12705</v>
      </c>
      <c r="AD22" s="1675">
        <v>3173</v>
      </c>
      <c r="AE22" s="592">
        <v>3760</v>
      </c>
      <c r="AF22" s="592">
        <v>3451</v>
      </c>
      <c r="AG22" s="1720">
        <v>3391</v>
      </c>
      <c r="AH22" s="630">
        <v>13775</v>
      </c>
      <c r="AI22" s="1675">
        <v>3464</v>
      </c>
      <c r="AJ22" s="1603">
        <v>3648</v>
      </c>
      <c r="AK22" s="454"/>
      <c r="AL22" s="86"/>
    </row>
    <row r="23" spans="1:38" s="1" customFormat="1" ht="11.1" customHeight="1">
      <c r="A23" s="158"/>
      <c r="B23" s="141" t="s">
        <v>136</v>
      </c>
      <c r="C23" s="103"/>
      <c r="D23" s="863" t="s">
        <v>148</v>
      </c>
      <c r="E23" s="950"/>
      <c r="F23" s="871"/>
      <c r="G23" s="871"/>
      <c r="H23" s="783">
        <v>10957</v>
      </c>
      <c r="I23" s="633">
        <v>11523</v>
      </c>
      <c r="J23" s="579">
        <v>2946</v>
      </c>
      <c r="K23" s="579">
        <v>3097</v>
      </c>
      <c r="L23" s="579">
        <v>3076</v>
      </c>
      <c r="M23" s="579">
        <v>2901</v>
      </c>
      <c r="N23" s="633">
        <v>12020</v>
      </c>
      <c r="O23" s="587">
        <v>3036</v>
      </c>
      <c r="P23" s="581">
        <v>3095</v>
      </c>
      <c r="Q23" s="581">
        <v>3068</v>
      </c>
      <c r="R23" s="581">
        <v>3043</v>
      </c>
      <c r="S23" s="633">
        <v>12242</v>
      </c>
      <c r="T23" s="951">
        <v>2895</v>
      </c>
      <c r="U23" s="589">
        <v>2892</v>
      </c>
      <c r="V23" s="589">
        <v>2877</v>
      </c>
      <c r="W23" s="1223">
        <v>2866</v>
      </c>
      <c r="X23" s="635">
        <v>11530</v>
      </c>
      <c r="Y23" s="1303">
        <v>2800</v>
      </c>
      <c r="Z23" s="1048">
        <v>2764</v>
      </c>
      <c r="AA23" s="589">
        <v>2744</v>
      </c>
      <c r="AB23" s="1464">
        <v>2885</v>
      </c>
      <c r="AC23" s="1464">
        <v>11193</v>
      </c>
      <c r="AD23" s="951">
        <v>3005</v>
      </c>
      <c r="AE23" s="588">
        <v>3225</v>
      </c>
      <c r="AF23" s="588">
        <v>3321</v>
      </c>
      <c r="AG23" s="1464">
        <v>3460</v>
      </c>
      <c r="AH23" s="1546">
        <v>13011</v>
      </c>
      <c r="AI23" s="951">
        <v>3447</v>
      </c>
      <c r="AJ23" s="1618">
        <v>3670</v>
      </c>
      <c r="AK23" s="454"/>
      <c r="AL23" s="86"/>
    </row>
    <row r="24" spans="1:38" s="1" customFormat="1" ht="11.1" customHeight="1">
      <c r="A24" s="166"/>
      <c r="B24" s="141" t="s">
        <v>138</v>
      </c>
      <c r="C24" s="103"/>
      <c r="D24" s="863" t="s">
        <v>149</v>
      </c>
      <c r="E24" s="950"/>
      <c r="F24" s="871"/>
      <c r="G24" s="871"/>
      <c r="H24" s="783">
        <v>909</v>
      </c>
      <c r="I24" s="633">
        <v>391</v>
      </c>
      <c r="J24" s="579">
        <v>145</v>
      </c>
      <c r="K24" s="579">
        <v>175</v>
      </c>
      <c r="L24" s="579">
        <v>52</v>
      </c>
      <c r="M24" s="579">
        <v>-698</v>
      </c>
      <c r="N24" s="633">
        <v>-326</v>
      </c>
      <c r="O24" s="581">
        <v>477</v>
      </c>
      <c r="P24" s="581">
        <v>188</v>
      </c>
      <c r="Q24" s="581">
        <v>194</v>
      </c>
      <c r="R24" s="581">
        <v>-393</v>
      </c>
      <c r="S24" s="633">
        <v>466</v>
      </c>
      <c r="T24" s="952">
        <v>349</v>
      </c>
      <c r="U24" s="582">
        <v>331</v>
      </c>
      <c r="V24" s="582">
        <v>459</v>
      </c>
      <c r="W24" s="1224">
        <v>-106</v>
      </c>
      <c r="X24" s="636">
        <v>1033</v>
      </c>
      <c r="Y24" s="1304">
        <v>275</v>
      </c>
      <c r="Z24" s="1041">
        <v>631</v>
      </c>
      <c r="AA24" s="582">
        <v>270</v>
      </c>
      <c r="AB24" s="1465">
        <v>336</v>
      </c>
      <c r="AC24" s="1465">
        <v>1512</v>
      </c>
      <c r="AD24" s="952">
        <v>168</v>
      </c>
      <c r="AE24" s="581">
        <v>535</v>
      </c>
      <c r="AF24" s="581">
        <v>130</v>
      </c>
      <c r="AG24" s="1465">
        <v>-69</v>
      </c>
      <c r="AH24" s="633">
        <v>764</v>
      </c>
      <c r="AI24" s="952">
        <v>17</v>
      </c>
      <c r="AJ24" s="1617">
        <v>-22</v>
      </c>
      <c r="AK24" s="454"/>
      <c r="AL24" s="86"/>
    </row>
    <row r="25" spans="1:38" s="1" customFormat="1" ht="11.1" customHeight="1">
      <c r="A25" s="158"/>
      <c r="B25" s="141" t="s">
        <v>140</v>
      </c>
      <c r="C25" s="103"/>
      <c r="D25" s="953"/>
      <c r="E25" s="764" t="s">
        <v>151</v>
      </c>
      <c r="F25" s="859"/>
      <c r="G25" s="859"/>
      <c r="H25" s="783">
        <v>1125</v>
      </c>
      <c r="I25" s="633">
        <v>753</v>
      </c>
      <c r="J25" s="579">
        <v>198</v>
      </c>
      <c r="K25" s="579">
        <v>227</v>
      </c>
      <c r="L25" s="579">
        <v>187</v>
      </c>
      <c r="M25" s="579">
        <v>97</v>
      </c>
      <c r="N25" s="633">
        <v>709</v>
      </c>
      <c r="O25" s="581">
        <v>215</v>
      </c>
      <c r="P25" s="581">
        <v>186</v>
      </c>
      <c r="Q25" s="581">
        <v>209</v>
      </c>
      <c r="R25" s="581">
        <v>146</v>
      </c>
      <c r="S25" s="633">
        <v>756</v>
      </c>
      <c r="T25" s="952">
        <v>185</v>
      </c>
      <c r="U25" s="582">
        <v>279</v>
      </c>
      <c r="V25" s="582">
        <v>311</v>
      </c>
      <c r="W25" s="1224">
        <v>145</v>
      </c>
      <c r="X25" s="636">
        <v>920</v>
      </c>
      <c r="Y25" s="1304">
        <v>170</v>
      </c>
      <c r="Z25" s="1041">
        <v>659</v>
      </c>
      <c r="AA25" s="582">
        <v>256</v>
      </c>
      <c r="AB25" s="1465">
        <v>324</v>
      </c>
      <c r="AC25" s="1465">
        <v>1409</v>
      </c>
      <c r="AD25" s="952">
        <v>289</v>
      </c>
      <c r="AE25" s="581">
        <v>545</v>
      </c>
      <c r="AF25" s="581">
        <v>289</v>
      </c>
      <c r="AG25" s="1465">
        <v>146</v>
      </c>
      <c r="AH25" s="633">
        <v>1269</v>
      </c>
      <c r="AI25" s="952">
        <v>252</v>
      </c>
      <c r="AJ25" s="1617">
        <v>297</v>
      </c>
      <c r="AK25" s="454"/>
      <c r="AL25" s="86"/>
    </row>
    <row r="26" spans="1:38" s="1" customFormat="1" ht="11.1" customHeight="1">
      <c r="A26" s="162"/>
      <c r="B26" s="193"/>
      <c r="C26" s="103"/>
      <c r="D26" s="953"/>
      <c r="E26" s="764" t="s">
        <v>153</v>
      </c>
      <c r="F26" s="859"/>
      <c r="G26" s="859"/>
      <c r="H26" s="783">
        <v>-216</v>
      </c>
      <c r="I26" s="633">
        <v>-362</v>
      </c>
      <c r="J26" s="579">
        <v>-53</v>
      </c>
      <c r="K26" s="579">
        <v>-52</v>
      </c>
      <c r="L26" s="579">
        <v>-135</v>
      </c>
      <c r="M26" s="579">
        <v>-795</v>
      </c>
      <c r="N26" s="633">
        <v>-1035</v>
      </c>
      <c r="O26" s="583">
        <v>262</v>
      </c>
      <c r="P26" s="581">
        <v>2</v>
      </c>
      <c r="Q26" s="581">
        <v>-15</v>
      </c>
      <c r="R26" s="581">
        <v>-539</v>
      </c>
      <c r="S26" s="633">
        <v>-290</v>
      </c>
      <c r="T26" s="954">
        <v>164</v>
      </c>
      <c r="U26" s="584">
        <v>52</v>
      </c>
      <c r="V26" s="584">
        <v>148</v>
      </c>
      <c r="W26" s="1225">
        <v>-251</v>
      </c>
      <c r="X26" s="1226">
        <v>113</v>
      </c>
      <c r="Y26" s="1305">
        <v>105</v>
      </c>
      <c r="Z26" s="1043">
        <v>-28</v>
      </c>
      <c r="AA26" s="584">
        <v>14</v>
      </c>
      <c r="AB26" s="1466">
        <v>12</v>
      </c>
      <c r="AC26" s="1466">
        <v>103</v>
      </c>
      <c r="AD26" s="954">
        <v>-121</v>
      </c>
      <c r="AE26" s="583">
        <v>-10</v>
      </c>
      <c r="AF26" s="583">
        <v>-159</v>
      </c>
      <c r="AG26" s="1466">
        <v>-215</v>
      </c>
      <c r="AH26" s="960">
        <v>-505</v>
      </c>
      <c r="AI26" s="954">
        <v>-235</v>
      </c>
      <c r="AJ26" s="1628">
        <v>-319</v>
      </c>
      <c r="AK26" s="454"/>
      <c r="AL26" s="86"/>
    </row>
    <row r="27" spans="1:38" s="1" customFormat="1" ht="11.1" customHeight="1">
      <c r="A27" s="158"/>
      <c r="B27" s="193"/>
      <c r="C27" s="103"/>
      <c r="D27" s="860" t="s">
        <v>154</v>
      </c>
      <c r="E27" s="860"/>
      <c r="F27" s="961"/>
      <c r="G27" s="857"/>
      <c r="H27" s="791">
        <v>5772</v>
      </c>
      <c r="I27" s="630">
        <v>5790</v>
      </c>
      <c r="J27" s="958">
        <v>1234</v>
      </c>
      <c r="K27" s="592">
        <v>1319</v>
      </c>
      <c r="L27" s="592">
        <v>1252</v>
      </c>
      <c r="M27" s="592">
        <v>1863</v>
      </c>
      <c r="N27" s="630">
        <v>5668</v>
      </c>
      <c r="O27" s="592">
        <v>1356</v>
      </c>
      <c r="P27" s="592">
        <v>1401</v>
      </c>
      <c r="Q27" s="592">
        <v>1305</v>
      </c>
      <c r="R27" s="592">
        <v>2251</v>
      </c>
      <c r="S27" s="630">
        <v>6313</v>
      </c>
      <c r="T27" s="949">
        <v>1435</v>
      </c>
      <c r="U27" s="593">
        <v>1549</v>
      </c>
      <c r="V27" s="631">
        <v>1459</v>
      </c>
      <c r="W27" s="1222">
        <v>1623</v>
      </c>
      <c r="X27" s="632">
        <v>6066</v>
      </c>
      <c r="Y27" s="1302">
        <v>1587</v>
      </c>
      <c r="Z27" s="1053">
        <v>1775</v>
      </c>
      <c r="AA27" s="593">
        <v>1483</v>
      </c>
      <c r="AB27" s="1536">
        <v>2110</v>
      </c>
      <c r="AC27" s="1463">
        <v>6955</v>
      </c>
      <c r="AD27" s="1675">
        <v>1533</v>
      </c>
      <c r="AE27" s="592">
        <v>1736</v>
      </c>
      <c r="AF27" s="592">
        <v>1515</v>
      </c>
      <c r="AG27" s="1720">
        <v>2565</v>
      </c>
      <c r="AH27" s="630">
        <v>7349</v>
      </c>
      <c r="AI27" s="1675">
        <v>1582</v>
      </c>
      <c r="AJ27" s="1603">
        <v>1689</v>
      </c>
      <c r="AK27" s="454"/>
      <c r="AL27" s="86"/>
    </row>
    <row r="28" spans="1:38" s="1" customFormat="1" ht="11.1" customHeight="1">
      <c r="A28" s="194"/>
      <c r="B28" s="195"/>
      <c r="C28" s="103"/>
      <c r="D28" s="863" t="s">
        <v>155</v>
      </c>
      <c r="E28" s="863"/>
      <c r="F28" s="856"/>
      <c r="G28" s="857"/>
      <c r="H28" s="962">
        <v>1906</v>
      </c>
      <c r="I28" s="630">
        <v>1858</v>
      </c>
      <c r="J28" s="594">
        <v>519</v>
      </c>
      <c r="K28" s="592">
        <v>821</v>
      </c>
      <c r="L28" s="592">
        <v>598</v>
      </c>
      <c r="M28" s="592">
        <v>1308</v>
      </c>
      <c r="N28" s="630">
        <v>3246</v>
      </c>
      <c r="O28" s="592">
        <v>393</v>
      </c>
      <c r="P28" s="592">
        <v>326</v>
      </c>
      <c r="Q28" s="592">
        <v>217</v>
      </c>
      <c r="R28" s="592">
        <v>781</v>
      </c>
      <c r="S28" s="630">
        <v>1717</v>
      </c>
      <c r="T28" s="949">
        <v>276</v>
      </c>
      <c r="U28" s="593">
        <v>234</v>
      </c>
      <c r="V28" s="631">
        <v>172</v>
      </c>
      <c r="W28" s="1222">
        <v>801</v>
      </c>
      <c r="X28" s="632">
        <v>1483</v>
      </c>
      <c r="Y28" s="1302">
        <v>253</v>
      </c>
      <c r="Z28" s="1053">
        <v>463</v>
      </c>
      <c r="AA28" s="593">
        <v>482</v>
      </c>
      <c r="AB28" s="1536">
        <v>374</v>
      </c>
      <c r="AC28" s="1463">
        <v>1572</v>
      </c>
      <c r="AD28" s="1675">
        <v>300</v>
      </c>
      <c r="AE28" s="592">
        <v>227</v>
      </c>
      <c r="AF28" s="592">
        <v>209</v>
      </c>
      <c r="AG28" s="1720">
        <v>358</v>
      </c>
      <c r="AH28" s="630">
        <v>1094</v>
      </c>
      <c r="AI28" s="1675">
        <v>219</v>
      </c>
      <c r="AJ28" s="1603">
        <v>434</v>
      </c>
      <c r="AK28" s="454"/>
      <c r="AL28" s="86"/>
    </row>
    <row r="29" spans="1:38" s="1" customFormat="1" ht="11.1" customHeight="1">
      <c r="A29" s="194"/>
      <c r="B29" s="195"/>
      <c r="C29" s="103"/>
      <c r="D29" s="855" t="s">
        <v>156</v>
      </c>
      <c r="E29" s="855"/>
      <c r="F29" s="855"/>
      <c r="G29" s="864"/>
      <c r="H29" s="630">
        <v>4188</v>
      </c>
      <c r="I29" s="630">
        <v>4266</v>
      </c>
      <c r="J29" s="594">
        <v>1338</v>
      </c>
      <c r="K29" s="592">
        <v>1132</v>
      </c>
      <c r="L29" s="592">
        <v>1278</v>
      </c>
      <c r="M29" s="592">
        <v>-968</v>
      </c>
      <c r="N29" s="630">
        <v>2780</v>
      </c>
      <c r="O29" s="592">
        <v>1764</v>
      </c>
      <c r="P29" s="592">
        <v>1556</v>
      </c>
      <c r="Q29" s="592">
        <v>1740</v>
      </c>
      <c r="R29" s="592">
        <v>-382</v>
      </c>
      <c r="S29" s="630">
        <v>4678</v>
      </c>
      <c r="T29" s="949">
        <v>1533</v>
      </c>
      <c r="U29" s="593">
        <v>1440</v>
      </c>
      <c r="V29" s="631">
        <v>1705</v>
      </c>
      <c r="W29" s="1222">
        <v>336</v>
      </c>
      <c r="X29" s="632">
        <v>5014</v>
      </c>
      <c r="Y29" s="1302">
        <v>1235</v>
      </c>
      <c r="Z29" s="1053">
        <v>1157</v>
      </c>
      <c r="AA29" s="593">
        <v>1049</v>
      </c>
      <c r="AB29" s="1536">
        <v>737</v>
      </c>
      <c r="AC29" s="1463">
        <v>4178</v>
      </c>
      <c r="AD29" s="1675">
        <v>1340</v>
      </c>
      <c r="AE29" s="592">
        <v>1797</v>
      </c>
      <c r="AF29" s="592">
        <v>1727</v>
      </c>
      <c r="AG29" s="1720">
        <v>468</v>
      </c>
      <c r="AH29" s="630">
        <v>5332</v>
      </c>
      <c r="AI29" s="1675">
        <v>1663</v>
      </c>
      <c r="AJ29" s="1603">
        <v>1525</v>
      </c>
      <c r="AK29" s="454"/>
      <c r="AL29" s="86"/>
    </row>
    <row r="30" spans="1:38" s="1" customFormat="1" ht="11.1" customHeight="1">
      <c r="A30" s="194"/>
      <c r="B30" s="195"/>
      <c r="C30" s="103"/>
      <c r="D30" s="858" t="s">
        <v>157</v>
      </c>
      <c r="E30" s="881"/>
      <c r="F30" s="882"/>
      <c r="G30" s="883"/>
      <c r="H30" s="963">
        <v>-39</v>
      </c>
      <c r="I30" s="869">
        <v>-57</v>
      </c>
      <c r="J30" s="588">
        <v>-26</v>
      </c>
      <c r="K30" s="587">
        <v>-6</v>
      </c>
      <c r="L30" s="587">
        <v>-49</v>
      </c>
      <c r="M30" s="587">
        <v>-86</v>
      </c>
      <c r="N30" s="869">
        <v>-167</v>
      </c>
      <c r="O30" s="587">
        <v>-32</v>
      </c>
      <c r="P30" s="581">
        <v>-45</v>
      </c>
      <c r="Q30" s="581">
        <v>22</v>
      </c>
      <c r="R30" s="581">
        <v>-108</v>
      </c>
      <c r="S30" s="633">
        <v>-163</v>
      </c>
      <c r="T30" s="951">
        <v>-48</v>
      </c>
      <c r="U30" s="589">
        <v>-8</v>
      </c>
      <c r="V30" s="589">
        <v>-22</v>
      </c>
      <c r="W30" s="1223">
        <v>-52</v>
      </c>
      <c r="X30" s="635">
        <v>-130</v>
      </c>
      <c r="Y30" s="1303">
        <v>-107</v>
      </c>
      <c r="Z30" s="1048">
        <v>44</v>
      </c>
      <c r="AA30" s="589">
        <v>-22</v>
      </c>
      <c r="AB30" s="1464">
        <v>-125</v>
      </c>
      <c r="AC30" s="1464">
        <v>-210</v>
      </c>
      <c r="AD30" s="951">
        <v>-89</v>
      </c>
      <c r="AE30" s="588">
        <v>37</v>
      </c>
      <c r="AF30" s="588">
        <v>63</v>
      </c>
      <c r="AG30" s="1464">
        <v>-13</v>
      </c>
      <c r="AH30" s="1546">
        <v>-2</v>
      </c>
      <c r="AI30" s="951">
        <v>29</v>
      </c>
      <c r="AJ30" s="1618">
        <v>-1</v>
      </c>
      <c r="AK30" s="454"/>
      <c r="AL30" s="86"/>
    </row>
    <row r="31" spans="1:38" s="1" customFormat="1" ht="11.1" customHeight="1">
      <c r="A31" s="194"/>
      <c r="B31" s="195"/>
      <c r="C31" s="103"/>
      <c r="D31" s="858" t="s">
        <v>158</v>
      </c>
      <c r="E31" s="858"/>
      <c r="F31" s="859"/>
      <c r="G31" s="859"/>
      <c r="H31" s="964">
        <v>4149</v>
      </c>
      <c r="I31" s="633">
        <v>4209</v>
      </c>
      <c r="J31" s="581">
        <v>1312</v>
      </c>
      <c r="K31" s="581">
        <v>1126</v>
      </c>
      <c r="L31" s="581">
        <v>1229</v>
      </c>
      <c r="M31" s="581">
        <v>-1054</v>
      </c>
      <c r="N31" s="633">
        <v>2613</v>
      </c>
      <c r="O31" s="581">
        <v>1732</v>
      </c>
      <c r="P31" s="581">
        <v>1511</v>
      </c>
      <c r="Q31" s="581">
        <v>1762</v>
      </c>
      <c r="R31" s="581">
        <v>-490</v>
      </c>
      <c r="S31" s="633">
        <v>4515</v>
      </c>
      <c r="T31" s="952">
        <v>1485</v>
      </c>
      <c r="U31" s="582">
        <v>1432</v>
      </c>
      <c r="V31" s="582">
        <v>1683</v>
      </c>
      <c r="W31" s="1224">
        <v>284</v>
      </c>
      <c r="X31" s="636">
        <v>4884</v>
      </c>
      <c r="Y31" s="1304">
        <v>1128</v>
      </c>
      <c r="Z31" s="1041">
        <v>1201</v>
      </c>
      <c r="AA31" s="582">
        <v>1027</v>
      </c>
      <c r="AB31" s="1465">
        <v>612</v>
      </c>
      <c r="AC31" s="1465">
        <v>3968</v>
      </c>
      <c r="AD31" s="952">
        <v>1251</v>
      </c>
      <c r="AE31" s="581">
        <v>1834</v>
      </c>
      <c r="AF31" s="581">
        <v>1790</v>
      </c>
      <c r="AG31" s="1465">
        <v>455</v>
      </c>
      <c r="AH31" s="633">
        <v>5330</v>
      </c>
      <c r="AI31" s="952">
        <v>1692</v>
      </c>
      <c r="AJ31" s="1617">
        <v>1524</v>
      </c>
      <c r="AK31" s="454"/>
      <c r="AL31" s="86"/>
    </row>
    <row r="32" spans="1:38" s="1" customFormat="1" ht="11.1" customHeight="1">
      <c r="A32" s="194"/>
      <c r="B32" s="195"/>
      <c r="C32" s="103"/>
      <c r="D32" s="858" t="s">
        <v>159</v>
      </c>
      <c r="E32" s="858"/>
      <c r="F32" s="859"/>
      <c r="G32" s="859"/>
      <c r="H32" s="964">
        <v>946</v>
      </c>
      <c r="I32" s="633">
        <v>940</v>
      </c>
      <c r="J32" s="581">
        <v>295</v>
      </c>
      <c r="K32" s="581">
        <v>253</v>
      </c>
      <c r="L32" s="581">
        <v>282</v>
      </c>
      <c r="M32" s="581">
        <v>-249</v>
      </c>
      <c r="N32" s="633">
        <v>581</v>
      </c>
      <c r="O32" s="583">
        <v>379</v>
      </c>
      <c r="P32" s="581">
        <v>382</v>
      </c>
      <c r="Q32" s="581">
        <v>513</v>
      </c>
      <c r="R32" s="581">
        <v>-226</v>
      </c>
      <c r="S32" s="633">
        <v>1048</v>
      </c>
      <c r="T32" s="954">
        <v>354</v>
      </c>
      <c r="U32" s="584">
        <v>336</v>
      </c>
      <c r="V32" s="584">
        <v>351</v>
      </c>
      <c r="W32" s="1225">
        <v>95</v>
      </c>
      <c r="X32" s="1226">
        <v>1136</v>
      </c>
      <c r="Y32" s="1305">
        <v>254</v>
      </c>
      <c r="Z32" s="1043">
        <v>294</v>
      </c>
      <c r="AA32" s="584">
        <v>231</v>
      </c>
      <c r="AB32" s="1466">
        <v>104</v>
      </c>
      <c r="AC32" s="1466">
        <v>883</v>
      </c>
      <c r="AD32" s="954">
        <v>299</v>
      </c>
      <c r="AE32" s="583">
        <v>466</v>
      </c>
      <c r="AF32" s="583">
        <v>429</v>
      </c>
      <c r="AG32" s="1466">
        <v>110</v>
      </c>
      <c r="AH32" s="960">
        <v>1304</v>
      </c>
      <c r="AI32" s="954">
        <v>410</v>
      </c>
      <c r="AJ32" s="1628">
        <v>350</v>
      </c>
      <c r="AK32" s="454"/>
      <c r="AL32" s="86"/>
    </row>
    <row r="33" spans="1:38" s="1" customFormat="1" ht="11.1" customHeight="1">
      <c r="A33" s="173"/>
      <c r="B33" s="195"/>
      <c r="C33" s="103"/>
      <c r="D33" s="957" t="s">
        <v>163</v>
      </c>
      <c r="E33" s="957"/>
      <c r="F33" s="961"/>
      <c r="G33" s="857"/>
      <c r="H33" s="962">
        <v>3203</v>
      </c>
      <c r="I33" s="630">
        <v>3269</v>
      </c>
      <c r="J33" s="958">
        <v>1017</v>
      </c>
      <c r="K33" s="958">
        <v>873</v>
      </c>
      <c r="L33" s="958">
        <v>947</v>
      </c>
      <c r="M33" s="592">
        <v>-805</v>
      </c>
      <c r="N33" s="630">
        <v>2032</v>
      </c>
      <c r="O33" s="592">
        <v>1353</v>
      </c>
      <c r="P33" s="592">
        <v>1129</v>
      </c>
      <c r="Q33" s="592">
        <v>1249</v>
      </c>
      <c r="R33" s="592">
        <v>-264</v>
      </c>
      <c r="S33" s="630">
        <v>3467</v>
      </c>
      <c r="T33" s="949">
        <v>1131</v>
      </c>
      <c r="U33" s="593">
        <v>1096</v>
      </c>
      <c r="V33" s="631">
        <v>1332</v>
      </c>
      <c r="W33" s="1222">
        <v>189</v>
      </c>
      <c r="X33" s="632">
        <v>3748</v>
      </c>
      <c r="Y33" s="1302">
        <v>874</v>
      </c>
      <c r="Z33" s="1053">
        <v>907</v>
      </c>
      <c r="AA33" s="593">
        <v>796</v>
      </c>
      <c r="AB33" s="1536">
        <v>508</v>
      </c>
      <c r="AC33" s="1463">
        <v>3085</v>
      </c>
      <c r="AD33" s="1675">
        <v>952</v>
      </c>
      <c r="AE33" s="592">
        <v>1368</v>
      </c>
      <c r="AF33" s="592">
        <v>1361</v>
      </c>
      <c r="AG33" s="1720">
        <v>345</v>
      </c>
      <c r="AH33" s="630">
        <v>4026</v>
      </c>
      <c r="AI33" s="1675">
        <v>1282</v>
      </c>
      <c r="AJ33" s="1603">
        <v>1174</v>
      </c>
      <c r="AK33" s="454"/>
      <c r="AL33" s="86"/>
    </row>
    <row r="34" spans="1:38" s="1" customFormat="1" ht="11.1" customHeight="1">
      <c r="A34" s="173"/>
      <c r="B34" s="196"/>
      <c r="C34" s="134"/>
      <c r="D34" s="227"/>
      <c r="E34" s="227"/>
      <c r="F34" s="227"/>
      <c r="G34" s="227"/>
      <c r="H34" s="428"/>
      <c r="I34" s="428"/>
      <c r="J34" s="224"/>
      <c r="K34" s="224"/>
      <c r="L34" s="224"/>
      <c r="M34" s="224"/>
      <c r="N34" s="428"/>
      <c r="O34" s="224"/>
      <c r="P34" s="224"/>
      <c r="Q34" s="224"/>
      <c r="R34" s="224"/>
      <c r="S34" s="428"/>
      <c r="T34" s="450"/>
      <c r="U34" s="469"/>
      <c r="V34" s="469"/>
      <c r="W34" s="465"/>
      <c r="X34" s="466"/>
      <c r="Y34" s="1308"/>
      <c r="Z34" s="1313"/>
      <c r="AA34" s="1262"/>
      <c r="AB34" s="1428"/>
      <c r="AC34" s="1428"/>
      <c r="AD34" s="1599"/>
      <c r="AE34" s="1559"/>
      <c r="AF34" s="1559"/>
      <c r="AG34" s="1558"/>
      <c r="AH34" s="1723"/>
      <c r="AI34" s="1599"/>
      <c r="AJ34" s="1558"/>
    </row>
    <row r="35" spans="1:38" s="1" customFormat="1" ht="11.1" customHeight="1">
      <c r="A35" s="174"/>
      <c r="B35" s="174"/>
      <c r="C35" s="365"/>
      <c r="D35" s="332" t="s">
        <v>113</v>
      </c>
      <c r="E35" s="329"/>
      <c r="F35" s="329"/>
      <c r="G35" s="329"/>
      <c r="H35" s="431"/>
      <c r="I35" s="431"/>
      <c r="J35" s="225"/>
      <c r="K35" s="225"/>
      <c r="L35" s="212"/>
      <c r="M35" s="212"/>
      <c r="N35" s="427"/>
      <c r="O35" s="319"/>
      <c r="P35" s="319"/>
      <c r="Q35" s="319"/>
      <c r="R35" s="319"/>
      <c r="S35" s="427"/>
      <c r="T35" s="449"/>
      <c r="U35" s="460"/>
      <c r="V35" s="460"/>
      <c r="W35" s="467"/>
      <c r="X35" s="468"/>
      <c r="Y35" s="1309"/>
      <c r="Z35" s="1279"/>
      <c r="AA35" s="460"/>
      <c r="AB35" s="467"/>
      <c r="AC35" s="467"/>
      <c r="AD35" s="1555"/>
      <c r="AE35" s="345"/>
      <c r="AF35" s="345"/>
      <c r="AG35" s="1471"/>
      <c r="AH35" s="438"/>
      <c r="AI35" s="1555"/>
      <c r="AJ35" s="1471" t="s">
        <v>540</v>
      </c>
    </row>
    <row r="36" spans="1:38" s="1" customFormat="1" ht="11.1" customHeight="1">
      <c r="A36" s="173"/>
      <c r="B36" s="174"/>
      <c r="C36" s="103"/>
      <c r="D36" s="855" t="s">
        <v>147</v>
      </c>
      <c r="E36" s="855"/>
      <c r="F36" s="856"/>
      <c r="G36" s="857"/>
      <c r="H36" s="791">
        <v>7696</v>
      </c>
      <c r="I36" s="630">
        <v>7768</v>
      </c>
      <c r="J36" s="594">
        <v>2153</v>
      </c>
      <c r="K36" s="592">
        <v>2087</v>
      </c>
      <c r="L36" s="592">
        <v>2105</v>
      </c>
      <c r="M36" s="592">
        <v>1970</v>
      </c>
      <c r="N36" s="630">
        <v>8315</v>
      </c>
      <c r="O36" s="592">
        <v>2269</v>
      </c>
      <c r="P36" s="592">
        <v>2148</v>
      </c>
      <c r="Q36" s="592">
        <v>2318</v>
      </c>
      <c r="R36" s="592">
        <v>2170</v>
      </c>
      <c r="S36" s="630">
        <v>8905</v>
      </c>
      <c r="T36" s="949">
        <v>2140</v>
      </c>
      <c r="U36" s="593">
        <v>2304</v>
      </c>
      <c r="V36" s="631">
        <v>2049</v>
      </c>
      <c r="W36" s="1222">
        <v>1912</v>
      </c>
      <c r="X36" s="632">
        <v>8405</v>
      </c>
      <c r="Y36" s="1302">
        <v>1982</v>
      </c>
      <c r="Z36" s="1048">
        <v>2152</v>
      </c>
      <c r="AA36" s="593">
        <v>2108</v>
      </c>
      <c r="AB36" s="1536">
        <v>2042</v>
      </c>
      <c r="AC36" s="1467">
        <v>8284</v>
      </c>
      <c r="AD36" s="1675">
        <v>2166</v>
      </c>
      <c r="AE36" s="592">
        <v>2364</v>
      </c>
      <c r="AF36" s="592">
        <v>2490</v>
      </c>
      <c r="AG36" s="1720">
        <v>2131</v>
      </c>
      <c r="AH36" s="630">
        <v>9151</v>
      </c>
      <c r="AI36" s="1675">
        <v>2566</v>
      </c>
      <c r="AJ36" s="1747">
        <v>2518</v>
      </c>
      <c r="AK36" s="454"/>
    </row>
    <row r="37" spans="1:38" s="1" customFormat="1" ht="11.1" customHeight="1">
      <c r="A37" s="173"/>
      <c r="B37" s="174"/>
      <c r="C37" s="103"/>
      <c r="D37" s="863" t="s">
        <v>148</v>
      </c>
      <c r="E37" s="950"/>
      <c r="F37" s="871"/>
      <c r="G37" s="871"/>
      <c r="H37" s="783">
        <v>7253</v>
      </c>
      <c r="I37" s="633">
        <v>7835</v>
      </c>
      <c r="J37" s="579">
        <v>2057</v>
      </c>
      <c r="K37" s="579">
        <v>2105</v>
      </c>
      <c r="L37" s="579">
        <v>2129</v>
      </c>
      <c r="M37" s="579">
        <v>2174</v>
      </c>
      <c r="N37" s="633">
        <v>8465</v>
      </c>
      <c r="O37" s="587">
        <v>2168</v>
      </c>
      <c r="P37" s="581">
        <v>2141</v>
      </c>
      <c r="Q37" s="581">
        <v>2167</v>
      </c>
      <c r="R37" s="581">
        <v>2180</v>
      </c>
      <c r="S37" s="633">
        <v>8656</v>
      </c>
      <c r="T37" s="951">
        <v>2061</v>
      </c>
      <c r="U37" s="589">
        <v>2023</v>
      </c>
      <c r="V37" s="589">
        <v>1989</v>
      </c>
      <c r="W37" s="1223">
        <v>1950</v>
      </c>
      <c r="X37" s="635">
        <v>8023</v>
      </c>
      <c r="Y37" s="1303">
        <v>1917</v>
      </c>
      <c r="Z37" s="1048">
        <v>1971</v>
      </c>
      <c r="AA37" s="589">
        <v>2014</v>
      </c>
      <c r="AB37" s="1464">
        <v>2044</v>
      </c>
      <c r="AC37" s="1464">
        <v>7946</v>
      </c>
      <c r="AD37" s="951">
        <v>2064</v>
      </c>
      <c r="AE37" s="588">
        <v>2151</v>
      </c>
      <c r="AF37" s="588">
        <v>2260</v>
      </c>
      <c r="AG37" s="1464">
        <v>2337</v>
      </c>
      <c r="AH37" s="1546">
        <v>8812</v>
      </c>
      <c r="AI37" s="951">
        <v>2305</v>
      </c>
      <c r="AJ37" s="1618">
        <v>2445</v>
      </c>
      <c r="AK37" s="454"/>
    </row>
    <row r="38" spans="1:38" s="1" customFormat="1" ht="11.1" customHeight="1">
      <c r="A38" s="173"/>
      <c r="B38" s="174"/>
      <c r="C38" s="103"/>
      <c r="D38" s="863" t="s">
        <v>149</v>
      </c>
      <c r="E38" s="950"/>
      <c r="F38" s="871"/>
      <c r="G38" s="871"/>
      <c r="H38" s="783">
        <v>442</v>
      </c>
      <c r="I38" s="633">
        <v>-67</v>
      </c>
      <c r="J38" s="579">
        <v>96</v>
      </c>
      <c r="K38" s="579">
        <v>-18</v>
      </c>
      <c r="L38" s="579">
        <v>-24</v>
      </c>
      <c r="M38" s="579">
        <v>-204</v>
      </c>
      <c r="N38" s="633">
        <v>-150</v>
      </c>
      <c r="O38" s="581">
        <v>101</v>
      </c>
      <c r="P38" s="581">
        <v>7</v>
      </c>
      <c r="Q38" s="581">
        <v>151</v>
      </c>
      <c r="R38" s="581">
        <v>-10</v>
      </c>
      <c r="S38" s="633">
        <v>249</v>
      </c>
      <c r="T38" s="952">
        <v>79</v>
      </c>
      <c r="U38" s="582">
        <v>281</v>
      </c>
      <c r="V38" s="582">
        <v>60</v>
      </c>
      <c r="W38" s="1224">
        <v>-38</v>
      </c>
      <c r="X38" s="636">
        <v>382</v>
      </c>
      <c r="Y38" s="1304">
        <v>65</v>
      </c>
      <c r="Z38" s="1041">
        <v>181</v>
      </c>
      <c r="AA38" s="582">
        <v>94</v>
      </c>
      <c r="AB38" s="1465">
        <v>-2</v>
      </c>
      <c r="AC38" s="1465">
        <v>338</v>
      </c>
      <c r="AD38" s="952">
        <v>102</v>
      </c>
      <c r="AE38" s="581">
        <v>213</v>
      </c>
      <c r="AF38" s="581">
        <v>230</v>
      </c>
      <c r="AG38" s="1465">
        <v>-206</v>
      </c>
      <c r="AH38" s="633">
        <v>339</v>
      </c>
      <c r="AI38" s="952">
        <v>261</v>
      </c>
      <c r="AJ38" s="1617">
        <v>73</v>
      </c>
      <c r="AK38" s="454"/>
    </row>
    <row r="39" spans="1:38" s="1" customFormat="1" ht="11.1" customHeight="1">
      <c r="A39" s="173"/>
      <c r="B39" s="174"/>
      <c r="C39" s="103"/>
      <c r="D39" s="953"/>
      <c r="E39" s="764" t="s">
        <v>151</v>
      </c>
      <c r="F39" s="859"/>
      <c r="G39" s="859"/>
      <c r="H39" s="783">
        <v>485</v>
      </c>
      <c r="I39" s="633">
        <v>407</v>
      </c>
      <c r="J39" s="579">
        <v>107</v>
      </c>
      <c r="K39" s="579">
        <v>88</v>
      </c>
      <c r="L39" s="579">
        <v>92</v>
      </c>
      <c r="M39" s="579">
        <v>69</v>
      </c>
      <c r="N39" s="633">
        <v>356</v>
      </c>
      <c r="O39" s="581">
        <v>131</v>
      </c>
      <c r="P39" s="581">
        <v>105</v>
      </c>
      <c r="Q39" s="581">
        <v>129</v>
      </c>
      <c r="R39" s="581">
        <v>34</v>
      </c>
      <c r="S39" s="633">
        <v>399</v>
      </c>
      <c r="T39" s="952">
        <v>142</v>
      </c>
      <c r="U39" s="582">
        <v>177</v>
      </c>
      <c r="V39" s="582">
        <v>150</v>
      </c>
      <c r="W39" s="1224">
        <v>105</v>
      </c>
      <c r="X39" s="636">
        <v>574</v>
      </c>
      <c r="Y39" s="1304">
        <v>166</v>
      </c>
      <c r="Z39" s="1041">
        <v>245</v>
      </c>
      <c r="AA39" s="582">
        <v>189</v>
      </c>
      <c r="AB39" s="1465">
        <v>126</v>
      </c>
      <c r="AC39" s="1465">
        <v>726</v>
      </c>
      <c r="AD39" s="952">
        <v>238</v>
      </c>
      <c r="AE39" s="581">
        <v>272</v>
      </c>
      <c r="AF39" s="581">
        <v>218</v>
      </c>
      <c r="AG39" s="1465">
        <v>2</v>
      </c>
      <c r="AH39" s="633">
        <v>730</v>
      </c>
      <c r="AI39" s="952">
        <v>249</v>
      </c>
      <c r="AJ39" s="1617">
        <v>126</v>
      </c>
      <c r="AK39" s="454"/>
    </row>
    <row r="40" spans="1:38" s="1" customFormat="1" ht="11.1" customHeight="1">
      <c r="A40" s="173"/>
      <c r="B40" s="174"/>
      <c r="C40" s="103"/>
      <c r="D40" s="953"/>
      <c r="E40" s="764" t="s">
        <v>153</v>
      </c>
      <c r="F40" s="859"/>
      <c r="G40" s="859"/>
      <c r="H40" s="783">
        <v>-43</v>
      </c>
      <c r="I40" s="633">
        <v>-474</v>
      </c>
      <c r="J40" s="579">
        <v>-11</v>
      </c>
      <c r="K40" s="579">
        <v>-106</v>
      </c>
      <c r="L40" s="579">
        <v>-116</v>
      </c>
      <c r="M40" s="579">
        <v>-273</v>
      </c>
      <c r="N40" s="633">
        <v>-506</v>
      </c>
      <c r="O40" s="583">
        <v>-30</v>
      </c>
      <c r="P40" s="581">
        <v>-98</v>
      </c>
      <c r="Q40" s="581">
        <v>22</v>
      </c>
      <c r="R40" s="581">
        <v>-44</v>
      </c>
      <c r="S40" s="633">
        <v>-150</v>
      </c>
      <c r="T40" s="954">
        <v>-63</v>
      </c>
      <c r="U40" s="584">
        <v>104</v>
      </c>
      <c r="V40" s="584">
        <v>-90</v>
      </c>
      <c r="W40" s="1225">
        <v>-143</v>
      </c>
      <c r="X40" s="1226">
        <v>-192</v>
      </c>
      <c r="Y40" s="1305">
        <v>-101</v>
      </c>
      <c r="Z40" s="1041">
        <v>-64</v>
      </c>
      <c r="AA40" s="584">
        <v>-95</v>
      </c>
      <c r="AB40" s="1466">
        <v>-128</v>
      </c>
      <c r="AC40" s="1466">
        <v>-388</v>
      </c>
      <c r="AD40" s="954">
        <v>-136</v>
      </c>
      <c r="AE40" s="583">
        <v>-59</v>
      </c>
      <c r="AF40" s="583">
        <v>12</v>
      </c>
      <c r="AG40" s="1466">
        <v>-208</v>
      </c>
      <c r="AH40" s="960">
        <v>-391</v>
      </c>
      <c r="AI40" s="954">
        <v>12</v>
      </c>
      <c r="AJ40" s="1628">
        <v>-53</v>
      </c>
      <c r="AK40" s="454"/>
    </row>
    <row r="41" spans="1:38" s="1" customFormat="1" ht="11.1" customHeight="1">
      <c r="A41" s="173"/>
      <c r="B41" s="174"/>
      <c r="C41" s="103"/>
      <c r="D41" s="860" t="s">
        <v>154</v>
      </c>
      <c r="E41" s="860"/>
      <c r="F41" s="961"/>
      <c r="G41" s="857"/>
      <c r="H41" s="791">
        <v>3878</v>
      </c>
      <c r="I41" s="630">
        <v>3994</v>
      </c>
      <c r="J41" s="958">
        <v>937</v>
      </c>
      <c r="K41" s="592">
        <v>949</v>
      </c>
      <c r="L41" s="592">
        <v>937</v>
      </c>
      <c r="M41" s="592">
        <v>1381</v>
      </c>
      <c r="N41" s="630">
        <v>4204</v>
      </c>
      <c r="O41" s="592">
        <v>985</v>
      </c>
      <c r="P41" s="592">
        <v>1025</v>
      </c>
      <c r="Q41" s="592">
        <v>994</v>
      </c>
      <c r="R41" s="592">
        <v>1292</v>
      </c>
      <c r="S41" s="630">
        <v>4296</v>
      </c>
      <c r="T41" s="949">
        <v>1110</v>
      </c>
      <c r="U41" s="593">
        <v>1118</v>
      </c>
      <c r="V41" s="631">
        <v>1075</v>
      </c>
      <c r="W41" s="1222">
        <v>1189</v>
      </c>
      <c r="X41" s="632">
        <v>4492</v>
      </c>
      <c r="Y41" s="1302">
        <v>1115</v>
      </c>
      <c r="Z41" s="1048">
        <v>1134</v>
      </c>
      <c r="AA41" s="593">
        <v>1035</v>
      </c>
      <c r="AB41" s="1536">
        <v>1349</v>
      </c>
      <c r="AC41" s="1467">
        <v>4633</v>
      </c>
      <c r="AD41" s="1675">
        <v>1047</v>
      </c>
      <c r="AE41" s="592">
        <v>1146</v>
      </c>
      <c r="AF41" s="592">
        <v>1051</v>
      </c>
      <c r="AG41" s="1720">
        <v>1585</v>
      </c>
      <c r="AH41" s="630">
        <v>4829</v>
      </c>
      <c r="AI41" s="1675">
        <v>1119</v>
      </c>
      <c r="AJ41" s="1747">
        <v>1108</v>
      </c>
      <c r="AK41" s="454"/>
    </row>
    <row r="42" spans="1:38" s="1" customFormat="1" ht="11.1" customHeight="1">
      <c r="A42" s="174"/>
      <c r="B42" s="174"/>
      <c r="C42" s="103"/>
      <c r="D42" s="863" t="s">
        <v>155</v>
      </c>
      <c r="E42" s="863"/>
      <c r="F42" s="856"/>
      <c r="G42" s="857"/>
      <c r="H42" s="962">
        <v>1205</v>
      </c>
      <c r="I42" s="630">
        <v>1084</v>
      </c>
      <c r="J42" s="594">
        <v>328</v>
      </c>
      <c r="K42" s="592">
        <v>139</v>
      </c>
      <c r="L42" s="592">
        <v>442</v>
      </c>
      <c r="M42" s="592">
        <v>301</v>
      </c>
      <c r="N42" s="630">
        <v>1210</v>
      </c>
      <c r="O42" s="592">
        <v>411</v>
      </c>
      <c r="P42" s="592">
        <v>574</v>
      </c>
      <c r="Q42" s="592">
        <v>489</v>
      </c>
      <c r="R42" s="592">
        <v>826</v>
      </c>
      <c r="S42" s="630">
        <v>2300</v>
      </c>
      <c r="T42" s="949">
        <v>266</v>
      </c>
      <c r="U42" s="593">
        <v>431</v>
      </c>
      <c r="V42" s="631">
        <v>455</v>
      </c>
      <c r="W42" s="1222">
        <v>448</v>
      </c>
      <c r="X42" s="632">
        <v>1600</v>
      </c>
      <c r="Y42" s="1302">
        <v>254</v>
      </c>
      <c r="Z42" s="1053">
        <v>307</v>
      </c>
      <c r="AA42" s="593">
        <v>542</v>
      </c>
      <c r="AB42" s="1536">
        <v>370</v>
      </c>
      <c r="AC42" s="1467">
        <v>1473</v>
      </c>
      <c r="AD42" s="1675">
        <v>459</v>
      </c>
      <c r="AE42" s="592">
        <v>92</v>
      </c>
      <c r="AF42" s="592">
        <v>212</v>
      </c>
      <c r="AG42" s="1720">
        <v>403</v>
      </c>
      <c r="AH42" s="630">
        <v>1166</v>
      </c>
      <c r="AI42" s="1675">
        <v>317</v>
      </c>
      <c r="AJ42" s="1747">
        <v>413</v>
      </c>
      <c r="AK42" s="454"/>
    </row>
    <row r="43" spans="1:38" s="1" customFormat="1" ht="11.1" customHeight="1">
      <c r="A43" s="173"/>
      <c r="B43" s="174"/>
      <c r="C43" s="103"/>
      <c r="D43" s="855" t="s">
        <v>156</v>
      </c>
      <c r="E43" s="855"/>
      <c r="F43" s="855"/>
      <c r="G43" s="864"/>
      <c r="H43" s="630">
        <v>2613</v>
      </c>
      <c r="I43" s="630">
        <v>2690</v>
      </c>
      <c r="J43" s="594">
        <v>888</v>
      </c>
      <c r="K43" s="592">
        <v>999</v>
      </c>
      <c r="L43" s="592">
        <v>726</v>
      </c>
      <c r="M43" s="592">
        <v>288</v>
      </c>
      <c r="N43" s="630">
        <v>2901</v>
      </c>
      <c r="O43" s="592">
        <v>873</v>
      </c>
      <c r="P43" s="592">
        <v>549</v>
      </c>
      <c r="Q43" s="592">
        <v>835</v>
      </c>
      <c r="R43" s="592">
        <v>52</v>
      </c>
      <c r="S43" s="630">
        <v>2309</v>
      </c>
      <c r="T43" s="949">
        <v>764</v>
      </c>
      <c r="U43" s="593">
        <v>755</v>
      </c>
      <c r="V43" s="631">
        <v>519</v>
      </c>
      <c r="W43" s="1222">
        <v>275</v>
      </c>
      <c r="X43" s="632">
        <v>2313</v>
      </c>
      <c r="Y43" s="1302">
        <v>613</v>
      </c>
      <c r="Z43" s="1043">
        <v>711</v>
      </c>
      <c r="AA43" s="593">
        <v>531</v>
      </c>
      <c r="AB43" s="1536">
        <v>323</v>
      </c>
      <c r="AC43" s="1467">
        <v>2178</v>
      </c>
      <c r="AD43" s="1675">
        <v>660</v>
      </c>
      <c r="AE43" s="592">
        <v>1126</v>
      </c>
      <c r="AF43" s="592">
        <v>1227</v>
      </c>
      <c r="AG43" s="1720">
        <v>143</v>
      </c>
      <c r="AH43" s="630">
        <v>3156</v>
      </c>
      <c r="AI43" s="1675">
        <v>1130</v>
      </c>
      <c r="AJ43" s="1747">
        <f>AJ36-AJ41-AJ42</f>
        <v>997</v>
      </c>
      <c r="AK43" s="454"/>
    </row>
    <row r="44" spans="1:38" s="1" customFormat="1" ht="11.1" customHeight="1">
      <c r="A44" s="173"/>
      <c r="B44" s="174"/>
      <c r="C44" s="103"/>
      <c r="D44" s="858" t="s">
        <v>157</v>
      </c>
      <c r="E44" s="881"/>
      <c r="F44" s="882"/>
      <c r="G44" s="883"/>
      <c r="H44" s="963">
        <v>92</v>
      </c>
      <c r="I44" s="869">
        <v>-6</v>
      </c>
      <c r="J44" s="588">
        <v>-14</v>
      </c>
      <c r="K44" s="587">
        <v>-1</v>
      </c>
      <c r="L44" s="587">
        <v>-8</v>
      </c>
      <c r="M44" s="587">
        <v>-119</v>
      </c>
      <c r="N44" s="869">
        <v>-142</v>
      </c>
      <c r="O44" s="587">
        <v>10</v>
      </c>
      <c r="P44" s="581">
        <v>-5</v>
      </c>
      <c r="Q44" s="581">
        <v>-30</v>
      </c>
      <c r="R44" s="581">
        <v>-73</v>
      </c>
      <c r="S44" s="633">
        <v>-98</v>
      </c>
      <c r="T44" s="951">
        <v>44</v>
      </c>
      <c r="U44" s="589">
        <v>-4</v>
      </c>
      <c r="V44" s="589">
        <v>27</v>
      </c>
      <c r="W44" s="1223">
        <v>-41</v>
      </c>
      <c r="X44" s="635">
        <v>26</v>
      </c>
      <c r="Y44" s="1303">
        <v>-4</v>
      </c>
      <c r="Z44" s="1041">
        <v>24</v>
      </c>
      <c r="AA44" s="589">
        <v>13</v>
      </c>
      <c r="AB44" s="1464">
        <v>-131</v>
      </c>
      <c r="AC44" s="1464">
        <v>-98</v>
      </c>
      <c r="AD44" s="951">
        <v>27</v>
      </c>
      <c r="AE44" s="588">
        <v>-8</v>
      </c>
      <c r="AF44" s="588">
        <v>-8</v>
      </c>
      <c r="AG44" s="1464">
        <v>-134</v>
      </c>
      <c r="AH44" s="1546">
        <v>-123</v>
      </c>
      <c r="AI44" s="951">
        <v>16</v>
      </c>
      <c r="AJ44" s="1618">
        <v>-57</v>
      </c>
      <c r="AK44" s="454"/>
    </row>
    <row r="45" spans="1:38" s="1" customFormat="1" ht="11.1" customHeight="1">
      <c r="A45" s="173"/>
      <c r="B45" s="174"/>
      <c r="C45" s="103"/>
      <c r="D45" s="858" t="s">
        <v>158</v>
      </c>
      <c r="E45" s="858"/>
      <c r="F45" s="859"/>
      <c r="G45" s="859"/>
      <c r="H45" s="964">
        <v>2705</v>
      </c>
      <c r="I45" s="633">
        <v>2684</v>
      </c>
      <c r="J45" s="581">
        <v>874</v>
      </c>
      <c r="K45" s="581">
        <v>998</v>
      </c>
      <c r="L45" s="581">
        <v>718</v>
      </c>
      <c r="M45" s="581">
        <v>169</v>
      </c>
      <c r="N45" s="633">
        <v>2759</v>
      </c>
      <c r="O45" s="581">
        <v>883</v>
      </c>
      <c r="P45" s="581">
        <v>544</v>
      </c>
      <c r="Q45" s="581">
        <v>805</v>
      </c>
      <c r="R45" s="581">
        <v>-21</v>
      </c>
      <c r="S45" s="633">
        <v>2211</v>
      </c>
      <c r="T45" s="952">
        <v>808</v>
      </c>
      <c r="U45" s="582">
        <v>751</v>
      </c>
      <c r="V45" s="582">
        <v>546</v>
      </c>
      <c r="W45" s="1224">
        <v>234</v>
      </c>
      <c r="X45" s="636">
        <v>2339</v>
      </c>
      <c r="Y45" s="1304">
        <v>609</v>
      </c>
      <c r="Z45" s="1041">
        <v>735</v>
      </c>
      <c r="AA45" s="582">
        <v>544</v>
      </c>
      <c r="AB45" s="1465">
        <v>192</v>
      </c>
      <c r="AC45" s="1465">
        <v>2080</v>
      </c>
      <c r="AD45" s="952">
        <v>687</v>
      </c>
      <c r="AE45" s="581">
        <v>1118</v>
      </c>
      <c r="AF45" s="581">
        <v>1219</v>
      </c>
      <c r="AG45" s="1465">
        <v>9</v>
      </c>
      <c r="AH45" s="633">
        <v>3033</v>
      </c>
      <c r="AI45" s="952">
        <v>1146</v>
      </c>
      <c r="AJ45" s="1617">
        <f>AJ43+AJ44</f>
        <v>940</v>
      </c>
      <c r="AK45" s="454"/>
    </row>
    <row r="46" spans="1:38" s="1" customFormat="1" ht="11.1" customHeight="1">
      <c r="A46" s="173"/>
      <c r="B46" s="174"/>
      <c r="C46" s="103"/>
      <c r="D46" s="858" t="s">
        <v>159</v>
      </c>
      <c r="E46" s="858"/>
      <c r="F46" s="859"/>
      <c r="G46" s="859"/>
      <c r="H46" s="965">
        <v>600</v>
      </c>
      <c r="I46" s="633">
        <v>602</v>
      </c>
      <c r="J46" s="581">
        <v>195</v>
      </c>
      <c r="K46" s="581">
        <v>215</v>
      </c>
      <c r="L46" s="581">
        <v>167</v>
      </c>
      <c r="M46" s="581">
        <v>-33</v>
      </c>
      <c r="N46" s="633">
        <v>544</v>
      </c>
      <c r="O46" s="583">
        <v>218</v>
      </c>
      <c r="P46" s="581">
        <v>122</v>
      </c>
      <c r="Q46" s="581">
        <v>194</v>
      </c>
      <c r="R46" s="581">
        <v>-13</v>
      </c>
      <c r="S46" s="633">
        <v>521</v>
      </c>
      <c r="T46" s="954">
        <v>183</v>
      </c>
      <c r="U46" s="584">
        <v>172</v>
      </c>
      <c r="V46" s="584">
        <v>124</v>
      </c>
      <c r="W46" s="1225">
        <v>43</v>
      </c>
      <c r="X46" s="1226">
        <v>522</v>
      </c>
      <c r="Y46" s="1305">
        <v>135</v>
      </c>
      <c r="Z46" s="1043">
        <v>163</v>
      </c>
      <c r="AA46" s="584">
        <v>109</v>
      </c>
      <c r="AB46" s="1466">
        <v>27</v>
      </c>
      <c r="AC46" s="1466">
        <v>434</v>
      </c>
      <c r="AD46" s="954">
        <v>155</v>
      </c>
      <c r="AE46" s="583">
        <v>281</v>
      </c>
      <c r="AF46" s="583">
        <v>299</v>
      </c>
      <c r="AG46" s="1466">
        <v>-8</v>
      </c>
      <c r="AH46" s="960">
        <v>727</v>
      </c>
      <c r="AI46" s="954">
        <v>274</v>
      </c>
      <c r="AJ46" s="1628">
        <v>222</v>
      </c>
      <c r="AK46" s="454"/>
    </row>
    <row r="47" spans="1:38" s="1" customFormat="1" ht="11.1" customHeight="1">
      <c r="A47" s="173"/>
      <c r="B47" s="174"/>
      <c r="C47" s="103"/>
      <c r="D47" s="957" t="s">
        <v>163</v>
      </c>
      <c r="E47" s="957"/>
      <c r="F47" s="961"/>
      <c r="G47" s="857"/>
      <c r="H47" s="962">
        <v>2105</v>
      </c>
      <c r="I47" s="630">
        <v>2082</v>
      </c>
      <c r="J47" s="958">
        <v>679</v>
      </c>
      <c r="K47" s="958">
        <v>783</v>
      </c>
      <c r="L47" s="958">
        <v>551</v>
      </c>
      <c r="M47" s="592">
        <v>202</v>
      </c>
      <c r="N47" s="630">
        <v>2215</v>
      </c>
      <c r="O47" s="592">
        <v>665</v>
      </c>
      <c r="P47" s="592">
        <v>422</v>
      </c>
      <c r="Q47" s="592">
        <v>611</v>
      </c>
      <c r="R47" s="592">
        <v>-8</v>
      </c>
      <c r="S47" s="630">
        <v>1690</v>
      </c>
      <c r="T47" s="949">
        <v>625</v>
      </c>
      <c r="U47" s="593">
        <v>579</v>
      </c>
      <c r="V47" s="631">
        <v>422</v>
      </c>
      <c r="W47" s="1222">
        <v>191</v>
      </c>
      <c r="X47" s="632">
        <v>1817</v>
      </c>
      <c r="Y47" s="1302">
        <v>474</v>
      </c>
      <c r="Z47" s="1043">
        <v>572</v>
      </c>
      <c r="AA47" s="593">
        <v>435</v>
      </c>
      <c r="AB47" s="1536">
        <v>165</v>
      </c>
      <c r="AC47" s="1467">
        <v>1646</v>
      </c>
      <c r="AD47" s="1675">
        <v>532</v>
      </c>
      <c r="AE47" s="592">
        <v>837</v>
      </c>
      <c r="AF47" s="592">
        <v>920</v>
      </c>
      <c r="AG47" s="1720">
        <v>17</v>
      </c>
      <c r="AH47" s="630">
        <v>2306</v>
      </c>
      <c r="AI47" s="1675">
        <v>872</v>
      </c>
      <c r="AJ47" s="1747">
        <f>AJ45-AJ46</f>
        <v>718</v>
      </c>
      <c r="AK47" s="454"/>
    </row>
    <row r="48" spans="1:38" s="1" customFormat="1" ht="11.1" customHeight="1">
      <c r="A48" s="173"/>
      <c r="B48" s="174"/>
      <c r="C48" s="103"/>
      <c r="D48" s="92"/>
      <c r="E48" s="92"/>
      <c r="F48" s="92"/>
      <c r="G48" s="92"/>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1037"/>
    </row>
    <row r="49" spans="1:36" s="86" customFormat="1" ht="11.1" customHeight="1">
      <c r="A49" s="197"/>
      <c r="B49" s="198"/>
      <c r="C49" s="103"/>
      <c r="D49" s="199"/>
      <c r="E49" s="199"/>
      <c r="F49" s="93"/>
      <c r="G49" s="93"/>
      <c r="H49" s="75"/>
      <c r="I49" s="75"/>
      <c r="J49" s="75"/>
      <c r="K49" s="75"/>
      <c r="L49" s="200"/>
      <c r="M49" s="200"/>
      <c r="N49" s="333"/>
      <c r="O49" s="333"/>
      <c r="P49" s="333"/>
      <c r="Q49" s="333"/>
      <c r="R49" s="333"/>
      <c r="S49" s="333"/>
      <c r="T49" s="333"/>
      <c r="U49" s="333"/>
      <c r="V49" s="333"/>
      <c r="W49" s="333"/>
      <c r="X49" s="333"/>
      <c r="Y49" s="1310"/>
      <c r="Z49" s="1310"/>
      <c r="AA49" s="1310"/>
      <c r="AB49" s="1310"/>
      <c r="AC49" s="1310"/>
      <c r="AD49" s="1310"/>
      <c r="AE49" s="1310"/>
      <c r="AF49" s="1310"/>
      <c r="AG49" s="1310"/>
      <c r="AH49" s="1310"/>
      <c r="AI49" s="1310"/>
      <c r="AJ49" s="1311">
        <v>4</v>
      </c>
    </row>
    <row r="50" spans="1:36" s="1" customFormat="1" ht="11.1" customHeight="1">
      <c r="A50" s="182"/>
      <c r="B50" s="183"/>
      <c r="C50" s="103"/>
      <c r="D50" s="97"/>
      <c r="E50" s="98"/>
      <c r="F50" s="98"/>
      <c r="G50" s="98"/>
      <c r="H50" s="26"/>
      <c r="I50" s="26"/>
      <c r="J50" s="26"/>
      <c r="K50" s="26"/>
      <c r="L50" s="26"/>
      <c r="M50" s="26"/>
      <c r="N50" s="92"/>
      <c r="O50" s="92"/>
      <c r="P50" s="92"/>
      <c r="Q50" s="92"/>
      <c r="R50" s="92"/>
      <c r="S50" s="92"/>
      <c r="T50" s="92"/>
      <c r="U50" s="92"/>
      <c r="V50" s="92"/>
      <c r="W50" s="92"/>
      <c r="X50" s="92"/>
      <c r="Y50" s="92"/>
      <c r="Z50" s="92"/>
      <c r="AA50" s="92"/>
      <c r="AB50" s="92"/>
      <c r="AC50" s="92"/>
      <c r="AD50" s="92"/>
      <c r="AE50" s="92"/>
      <c r="AF50" s="92"/>
      <c r="AG50" s="92"/>
      <c r="AH50" s="92"/>
      <c r="AI50" s="92"/>
      <c r="AJ50" s="1037"/>
    </row>
    <row r="51" spans="1:36">
      <c r="AJ51" s="1312"/>
    </row>
    <row r="61" spans="1:36">
      <c r="V61" s="87" t="s">
        <v>525</v>
      </c>
    </row>
  </sheetData>
  <phoneticPr fontId="1" type="noConversion"/>
  <conditionalFormatting sqref="H20:L20 H50:L50 H34:L34">
    <cfRule type="cellIs" dxfId="239" priority="94" operator="greaterThan">
      <formula>0</formula>
    </cfRule>
  </conditionalFormatting>
  <conditionalFormatting sqref="H20:L20 H50:L50 H34:L34">
    <cfRule type="cellIs" dxfId="238" priority="93" operator="lessThan">
      <formula>0</formula>
    </cfRule>
  </conditionalFormatting>
  <conditionalFormatting sqref="M20">
    <cfRule type="cellIs" dxfId="237" priority="82" operator="greaterThan">
      <formula>0</formula>
    </cfRule>
  </conditionalFormatting>
  <conditionalFormatting sqref="M20">
    <cfRule type="cellIs" dxfId="236" priority="81" operator="lessThan">
      <formula>0</formula>
    </cfRule>
  </conditionalFormatting>
  <conditionalFormatting sqref="M50">
    <cfRule type="cellIs" dxfId="235" priority="80" operator="greaterThan">
      <formula>0</formula>
    </cfRule>
  </conditionalFormatting>
  <conditionalFormatting sqref="M50">
    <cfRule type="cellIs" dxfId="234" priority="79" operator="lessThan">
      <formula>0</formula>
    </cfRule>
  </conditionalFormatting>
  <conditionalFormatting sqref="M34">
    <cfRule type="cellIs" dxfId="233" priority="78" operator="greaterThan">
      <formula>0</formula>
    </cfRule>
  </conditionalFormatting>
  <conditionalFormatting sqref="M34">
    <cfRule type="cellIs" dxfId="232" priority="77" operator="lessThan">
      <formula>0</formula>
    </cfRule>
  </conditionalFormatting>
  <conditionalFormatting sqref="N20:T20">
    <cfRule type="cellIs" dxfId="231" priority="76" operator="greaterThan">
      <formula>0</formula>
    </cfRule>
  </conditionalFormatting>
  <conditionalFormatting sqref="N20:T20">
    <cfRule type="cellIs" dxfId="230" priority="75" operator="lessThan">
      <formula>0</formula>
    </cfRule>
  </conditionalFormatting>
  <conditionalFormatting sqref="N34:T34">
    <cfRule type="cellIs" dxfId="229" priority="74" operator="greaterThan">
      <formula>0</formula>
    </cfRule>
  </conditionalFormatting>
  <conditionalFormatting sqref="N34:T34">
    <cfRule type="cellIs" dxfId="228" priority="73" operator="lessThan">
      <formula>0</formula>
    </cfRule>
  </conditionalFormatting>
  <conditionalFormatting sqref="U20:W20">
    <cfRule type="cellIs" dxfId="227" priority="72" operator="greaterThan">
      <formula>0</formula>
    </cfRule>
  </conditionalFormatting>
  <conditionalFormatting sqref="U20:W20">
    <cfRule type="cellIs" dxfId="226" priority="71" operator="lessThan">
      <formula>0</formula>
    </cfRule>
  </conditionalFormatting>
  <conditionalFormatting sqref="U34:W34">
    <cfRule type="cellIs" dxfId="225" priority="70" operator="greaterThan">
      <formula>0</formula>
    </cfRule>
  </conditionalFormatting>
  <conditionalFormatting sqref="U34:W34">
    <cfRule type="cellIs" dxfId="224" priority="69" operator="lessThan">
      <formula>0</formula>
    </cfRule>
  </conditionalFormatting>
  <conditionalFormatting sqref="X20">
    <cfRule type="cellIs" dxfId="223" priority="68" operator="greaterThan">
      <formula>0</formula>
    </cfRule>
  </conditionalFormatting>
  <conditionalFormatting sqref="X20">
    <cfRule type="cellIs" dxfId="222" priority="67" operator="lessThan">
      <formula>0</formula>
    </cfRule>
  </conditionalFormatting>
  <conditionalFormatting sqref="X34">
    <cfRule type="cellIs" dxfId="221" priority="66" operator="greaterThan">
      <formula>0</formula>
    </cfRule>
  </conditionalFormatting>
  <conditionalFormatting sqref="X34">
    <cfRule type="cellIs" dxfId="220" priority="65" operator="lessThan">
      <formula>0</formula>
    </cfRule>
  </conditionalFormatting>
  <conditionalFormatting sqref="Y20:Z20">
    <cfRule type="cellIs" dxfId="219" priority="64" operator="greaterThan">
      <formula>0</formula>
    </cfRule>
  </conditionalFormatting>
  <conditionalFormatting sqref="Y20:Z20">
    <cfRule type="cellIs" dxfId="218" priority="63" operator="lessThan">
      <formula>0</formula>
    </cfRule>
  </conditionalFormatting>
  <conditionalFormatting sqref="Y34:Z34">
    <cfRule type="cellIs" dxfId="217" priority="62" operator="greaterThan">
      <formula>0</formula>
    </cfRule>
  </conditionalFormatting>
  <conditionalFormatting sqref="Y34:Z34">
    <cfRule type="cellIs" dxfId="216" priority="61" operator="lessThan">
      <formula>0</formula>
    </cfRule>
  </conditionalFormatting>
  <conditionalFormatting sqref="AA20:AB20">
    <cfRule type="cellIs" dxfId="215" priority="56" operator="greaterThan">
      <formula>0</formula>
    </cfRule>
  </conditionalFormatting>
  <conditionalFormatting sqref="AA20:AB20">
    <cfRule type="cellIs" dxfId="214" priority="55" operator="lessThan">
      <formula>0</formula>
    </cfRule>
  </conditionalFormatting>
  <conditionalFormatting sqref="AA34:AB34">
    <cfRule type="cellIs" dxfId="213" priority="54" operator="greaterThan">
      <formula>0</formula>
    </cfRule>
  </conditionalFormatting>
  <conditionalFormatting sqref="AA34:AB34">
    <cfRule type="cellIs" dxfId="212" priority="53" operator="lessThan">
      <formula>0</formula>
    </cfRule>
  </conditionalFormatting>
  <conditionalFormatting sqref="AC20">
    <cfRule type="cellIs" dxfId="211" priority="52" operator="greaterThan">
      <formula>0</formula>
    </cfRule>
  </conditionalFormatting>
  <conditionalFormatting sqref="AC20">
    <cfRule type="cellIs" dxfId="210" priority="51" operator="lessThan">
      <formula>0</formula>
    </cfRule>
  </conditionalFormatting>
  <conditionalFormatting sqref="AC34">
    <cfRule type="cellIs" dxfId="209" priority="50" operator="greaterThan">
      <formula>0</formula>
    </cfRule>
  </conditionalFormatting>
  <conditionalFormatting sqref="AC34">
    <cfRule type="cellIs" dxfId="208" priority="49" operator="lessThan">
      <formula>0</formula>
    </cfRule>
  </conditionalFormatting>
  <conditionalFormatting sqref="AD20">
    <cfRule type="cellIs" dxfId="207" priority="48" operator="greaterThan">
      <formula>0</formula>
    </cfRule>
  </conditionalFormatting>
  <conditionalFormatting sqref="AD20">
    <cfRule type="cellIs" dxfId="206" priority="47" operator="lessThan">
      <formula>0</formula>
    </cfRule>
  </conditionalFormatting>
  <conditionalFormatting sqref="AD34">
    <cfRule type="cellIs" dxfId="205" priority="46" operator="greaterThan">
      <formula>0</formula>
    </cfRule>
  </conditionalFormatting>
  <conditionalFormatting sqref="AD34">
    <cfRule type="cellIs" dxfId="204" priority="45" operator="lessThan">
      <formula>0</formula>
    </cfRule>
  </conditionalFormatting>
  <conditionalFormatting sqref="AE20">
    <cfRule type="cellIs" dxfId="203" priority="40" operator="greaterThan">
      <formula>0</formula>
    </cfRule>
  </conditionalFormatting>
  <conditionalFormatting sqref="AE20">
    <cfRule type="cellIs" dxfId="202" priority="39" operator="lessThan">
      <formula>0</formula>
    </cfRule>
  </conditionalFormatting>
  <conditionalFormatting sqref="AE34">
    <cfRule type="cellIs" dxfId="201" priority="38" operator="greaterThan">
      <formula>0</formula>
    </cfRule>
  </conditionalFormatting>
  <conditionalFormatting sqref="AE34">
    <cfRule type="cellIs" dxfId="200" priority="37" operator="lessThan">
      <formula>0</formula>
    </cfRule>
  </conditionalFormatting>
  <conditionalFormatting sqref="AF20">
    <cfRule type="cellIs" dxfId="199" priority="32" operator="greaterThan">
      <formula>0</formula>
    </cfRule>
  </conditionalFormatting>
  <conditionalFormatting sqref="AF20">
    <cfRule type="cellIs" dxfId="198" priority="31" operator="lessThan">
      <formula>0</formula>
    </cfRule>
  </conditionalFormatting>
  <conditionalFormatting sqref="AF34">
    <cfRule type="cellIs" dxfId="197" priority="30" operator="greaterThan">
      <formula>0</formula>
    </cfRule>
  </conditionalFormatting>
  <conditionalFormatting sqref="AF34">
    <cfRule type="cellIs" dxfId="196" priority="29" operator="lessThan">
      <formula>0</formula>
    </cfRule>
  </conditionalFormatting>
  <conditionalFormatting sqref="AJ20">
    <cfRule type="cellIs" dxfId="195" priority="28" operator="greaterThan">
      <formula>0</formula>
    </cfRule>
  </conditionalFormatting>
  <conditionalFormatting sqref="AJ20">
    <cfRule type="cellIs" dxfId="194" priority="27" operator="lessThan">
      <formula>0</formula>
    </cfRule>
  </conditionalFormatting>
  <conditionalFormatting sqref="AJ34">
    <cfRule type="cellIs" dxfId="193" priority="26" operator="greaterThan">
      <formula>0</formula>
    </cfRule>
  </conditionalFormatting>
  <conditionalFormatting sqref="AJ34">
    <cfRule type="cellIs" dxfId="192" priority="25" operator="lessThan">
      <formula>0</formula>
    </cfRule>
  </conditionalFormatting>
  <conditionalFormatting sqref="AG20">
    <cfRule type="cellIs" dxfId="191" priority="16" operator="greaterThan">
      <formula>0</formula>
    </cfRule>
  </conditionalFormatting>
  <conditionalFormatting sqref="AG20">
    <cfRule type="cellIs" dxfId="190" priority="15" operator="lessThan">
      <formula>0</formula>
    </cfRule>
  </conditionalFormatting>
  <conditionalFormatting sqref="AG34">
    <cfRule type="cellIs" dxfId="189" priority="14" operator="greaterThan">
      <formula>0</formula>
    </cfRule>
  </conditionalFormatting>
  <conditionalFormatting sqref="AG34">
    <cfRule type="cellIs" dxfId="188" priority="13" operator="lessThan">
      <formula>0</formula>
    </cfRule>
  </conditionalFormatting>
  <conditionalFormatting sqref="AH20">
    <cfRule type="cellIs" dxfId="187" priority="12" operator="greaterThan">
      <formula>0</formula>
    </cfRule>
  </conditionalFormatting>
  <conditionalFormatting sqref="AH20">
    <cfRule type="cellIs" dxfId="186" priority="11" operator="lessThan">
      <formula>0</formula>
    </cfRule>
  </conditionalFormatting>
  <conditionalFormatting sqref="AH34">
    <cfRule type="cellIs" dxfId="185" priority="10" operator="greaterThan">
      <formula>0</formula>
    </cfRule>
  </conditionalFormatting>
  <conditionalFormatting sqref="AH34">
    <cfRule type="cellIs" dxfId="184" priority="9" operator="lessThan">
      <formula>0</formula>
    </cfRule>
  </conditionalFormatting>
  <conditionalFormatting sqref="AI20">
    <cfRule type="cellIs" dxfId="183" priority="4" operator="greaterThan">
      <formula>0</formula>
    </cfRule>
  </conditionalFormatting>
  <conditionalFormatting sqref="AI20">
    <cfRule type="cellIs" dxfId="182" priority="3" operator="lessThan">
      <formula>0</formula>
    </cfRule>
  </conditionalFormatting>
  <conditionalFormatting sqref="AI34">
    <cfRule type="cellIs" dxfId="181" priority="2" operator="greaterThan">
      <formula>0</formula>
    </cfRule>
  </conditionalFormatting>
  <conditionalFormatting sqref="AI34">
    <cfRule type="cellIs" dxfId="180" priority="1"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99CCFF"/>
    <pageSetUpPr fitToPage="1"/>
  </sheetPr>
  <dimension ref="A1:AM72"/>
  <sheetViews>
    <sheetView showGridLines="0" view="pageBreakPreview" zoomScaleNormal="100" zoomScaleSheetLayoutView="100" workbookViewId="0">
      <pane xSplit="7" topLeftCell="H1" activePane="topRight" state="frozen"/>
      <selection activeCell="AH3" sqref="AH3"/>
      <selection pane="topRight" activeCell="AD3" sqref="AD3"/>
    </sheetView>
  </sheetViews>
  <sheetFormatPr defaultColWidth="9" defaultRowHeight="13.5"/>
  <cols>
    <col min="1" max="1" width="1.625" style="6" customWidth="1"/>
    <col min="2" max="2" width="22.625" style="3" bestFit="1" customWidth="1"/>
    <col min="3" max="3" width="2.625" style="50" customWidth="1"/>
    <col min="4" max="5" width="1.625" style="2" customWidth="1"/>
    <col min="6" max="6" width="18.75" style="2" customWidth="1"/>
    <col min="7" max="9" width="11.625" style="5" hidden="1" customWidth="1"/>
    <col min="10" max="29" width="11.625" style="90" hidden="1" customWidth="1"/>
    <col min="30" max="30" width="11.625" style="90" customWidth="1"/>
    <col min="31" max="16384" width="9" style="2"/>
  </cols>
  <sheetData>
    <row r="1" spans="1:32" s="1" customFormat="1" ht="10.5" customHeight="1">
      <c r="A1" s="142"/>
      <c r="B1" s="143"/>
      <c r="C1" s="187"/>
      <c r="D1" s="144"/>
      <c r="E1" s="144"/>
      <c r="F1" s="144"/>
      <c r="G1" s="145"/>
      <c r="H1" s="145"/>
      <c r="I1" s="145"/>
      <c r="J1" s="145"/>
      <c r="K1" s="145"/>
      <c r="L1" s="145"/>
      <c r="M1" s="145"/>
      <c r="N1" s="145"/>
      <c r="O1" s="145"/>
      <c r="P1" s="145"/>
      <c r="Q1" s="145"/>
      <c r="R1" s="145"/>
      <c r="S1" s="145"/>
      <c r="T1" s="145"/>
      <c r="U1" s="145"/>
      <c r="V1" s="145"/>
      <c r="W1" s="145"/>
      <c r="X1" s="145"/>
      <c r="Y1" s="145"/>
      <c r="Z1" s="145"/>
      <c r="AA1" s="145"/>
      <c r="AB1" s="145"/>
      <c r="AC1" s="145"/>
      <c r="AD1" s="145"/>
    </row>
    <row r="2" spans="1:32" s="1" customFormat="1" ht="15.75" customHeight="1">
      <c r="A2" s="146"/>
      <c r="B2" s="147"/>
      <c r="C2" s="394"/>
      <c r="D2" s="375" t="s">
        <v>443</v>
      </c>
      <c r="E2" s="376"/>
      <c r="F2" s="376"/>
      <c r="G2" s="149"/>
      <c r="H2" s="149"/>
      <c r="I2" s="149"/>
      <c r="J2" s="149"/>
      <c r="K2" s="149"/>
      <c r="L2" s="149"/>
      <c r="M2" s="149"/>
      <c r="N2" s="149"/>
      <c r="O2" s="149"/>
      <c r="P2" s="149"/>
      <c r="Q2" s="149"/>
      <c r="R2" s="149"/>
      <c r="S2" s="149"/>
      <c r="T2" s="149"/>
      <c r="U2" s="149"/>
      <c r="V2" s="149"/>
      <c r="W2" s="149"/>
      <c r="X2" s="149"/>
      <c r="Y2" s="149"/>
      <c r="Z2" s="149"/>
      <c r="AA2" s="149"/>
      <c r="AB2" s="149"/>
      <c r="AC2" s="149"/>
      <c r="AD2" s="149"/>
    </row>
    <row r="3" spans="1:32" s="40" customFormat="1" ht="20.100000000000001" customHeight="1">
      <c r="A3" s="122"/>
      <c r="B3" s="127"/>
      <c r="C3" s="128"/>
      <c r="D3" s="129"/>
      <c r="E3" s="130"/>
      <c r="F3" s="130"/>
      <c r="G3" s="131" t="s">
        <v>2</v>
      </c>
      <c r="H3" s="131" t="s">
        <v>6</v>
      </c>
      <c r="I3" s="131" t="s">
        <v>10</v>
      </c>
      <c r="J3" s="131" t="s">
        <v>19</v>
      </c>
      <c r="K3" s="131" t="s">
        <v>40</v>
      </c>
      <c r="L3" s="131" t="s">
        <v>54</v>
      </c>
      <c r="M3" s="131" t="s">
        <v>449</v>
      </c>
      <c r="N3" s="131" t="s">
        <v>465</v>
      </c>
      <c r="O3" s="131" t="s">
        <v>484</v>
      </c>
      <c r="P3" s="131" t="s">
        <v>489</v>
      </c>
      <c r="Q3" s="131" t="s">
        <v>499</v>
      </c>
      <c r="R3" s="131" t="s">
        <v>512</v>
      </c>
      <c r="S3" s="131" t="s">
        <v>517</v>
      </c>
      <c r="T3" s="131" t="s">
        <v>528</v>
      </c>
      <c r="U3" s="131" t="s">
        <v>538</v>
      </c>
      <c r="V3" s="131" t="s">
        <v>542</v>
      </c>
      <c r="W3" s="131" t="s">
        <v>547</v>
      </c>
      <c r="X3" s="131" t="s">
        <v>556</v>
      </c>
      <c r="Y3" s="131" t="s">
        <v>573</v>
      </c>
      <c r="Z3" s="131" t="s">
        <v>579</v>
      </c>
      <c r="AA3" s="131" t="s">
        <v>587</v>
      </c>
      <c r="AB3" s="131" t="s">
        <v>590</v>
      </c>
      <c r="AC3" s="131" t="s">
        <v>601</v>
      </c>
      <c r="AD3" s="1450" t="s">
        <v>608</v>
      </c>
    </row>
    <row r="4" spans="1:32" s="4" customFormat="1" ht="8.4499999999999993" customHeight="1">
      <c r="A4" s="189"/>
      <c r="B4" s="190"/>
      <c r="C4" s="104"/>
      <c r="D4" s="94"/>
      <c r="E4" s="94"/>
      <c r="F4" s="94"/>
      <c r="G4" s="191"/>
      <c r="H4" s="191"/>
      <c r="I4" s="191"/>
      <c r="J4" s="191"/>
      <c r="K4" s="191"/>
      <c r="L4" s="191"/>
      <c r="M4" s="191"/>
      <c r="N4" s="191"/>
      <c r="O4" s="191"/>
      <c r="P4" s="191"/>
      <c r="Q4" s="191"/>
      <c r="R4" s="191"/>
      <c r="S4" s="191"/>
      <c r="T4" s="191"/>
      <c r="U4" s="191"/>
      <c r="V4" s="191"/>
      <c r="W4" s="191"/>
      <c r="X4" s="191"/>
      <c r="Y4" s="191"/>
      <c r="Z4" s="191"/>
      <c r="AA4" s="191"/>
      <c r="AB4" s="191"/>
      <c r="AC4" s="191"/>
      <c r="AD4" s="191"/>
    </row>
    <row r="5" spans="1:32" s="4" customFormat="1" ht="11.1" customHeight="1">
      <c r="A5" s="157"/>
      <c r="B5" s="136" t="s">
        <v>114</v>
      </c>
      <c r="C5" s="364"/>
      <c r="D5" s="329" t="s">
        <v>197</v>
      </c>
      <c r="E5" s="330"/>
      <c r="F5" s="330"/>
      <c r="G5" s="201"/>
      <c r="H5" s="191"/>
      <c r="I5" s="191"/>
      <c r="J5" s="191"/>
      <c r="K5" s="212"/>
      <c r="L5" s="319"/>
      <c r="M5" s="319"/>
      <c r="N5" s="319"/>
      <c r="O5" s="319"/>
      <c r="P5" s="319"/>
      <c r="Q5" s="319"/>
      <c r="R5" s="319"/>
      <c r="S5" s="319"/>
      <c r="T5" s="319"/>
      <c r="U5" s="319"/>
      <c r="V5" s="319"/>
      <c r="W5" s="319"/>
      <c r="X5" s="319"/>
      <c r="Y5" s="319"/>
      <c r="Z5" s="319"/>
      <c r="AA5" s="319"/>
      <c r="AB5" s="319"/>
      <c r="AC5" s="319"/>
      <c r="AD5" s="319" t="s">
        <v>540</v>
      </c>
    </row>
    <row r="6" spans="1:32" s="1" customFormat="1" ht="11.1" customHeight="1" thickBot="1">
      <c r="A6" s="158"/>
      <c r="B6" s="137"/>
      <c r="C6" s="103"/>
      <c r="D6" s="575" t="s">
        <v>166</v>
      </c>
      <c r="E6" s="575"/>
      <c r="F6" s="575"/>
      <c r="G6" s="576">
        <v>902795</v>
      </c>
      <c r="H6" s="576">
        <v>934822</v>
      </c>
      <c r="I6" s="576">
        <v>950445</v>
      </c>
      <c r="J6" s="576">
        <v>967955</v>
      </c>
      <c r="K6" s="576">
        <v>960941</v>
      </c>
      <c r="L6" s="576">
        <v>943500</v>
      </c>
      <c r="M6" s="576">
        <v>959333</v>
      </c>
      <c r="N6" s="576">
        <v>978850</v>
      </c>
      <c r="O6" s="576">
        <v>1000329</v>
      </c>
      <c r="P6" s="576">
        <v>987936</v>
      </c>
      <c r="Q6" s="576">
        <v>1022526</v>
      </c>
      <c r="R6" s="577">
        <v>1042161</v>
      </c>
      <c r="S6" s="577">
        <v>1048838</v>
      </c>
      <c r="T6" s="577">
        <v>1045388</v>
      </c>
      <c r="U6" s="577">
        <v>1062063</v>
      </c>
      <c r="V6" s="577">
        <v>1115116</v>
      </c>
      <c r="W6" s="577">
        <v>1109885</v>
      </c>
      <c r="X6" s="1034">
        <v>1141569</v>
      </c>
      <c r="Y6" s="576">
        <v>1197688</v>
      </c>
      <c r="Z6" s="576">
        <v>1253346</v>
      </c>
      <c r="AA6" s="576">
        <v>1298199</v>
      </c>
      <c r="AB6" s="576">
        <v>1282870</v>
      </c>
      <c r="AC6" s="576">
        <v>1326826</v>
      </c>
      <c r="AD6" s="1770">
        <v>1353035</v>
      </c>
      <c r="AE6" s="454"/>
      <c r="AF6" s="454"/>
    </row>
    <row r="7" spans="1:32" s="1" customFormat="1" ht="11.1" customHeight="1" thickTop="1">
      <c r="A7" s="192"/>
      <c r="B7" s="138" t="s">
        <v>167</v>
      </c>
      <c r="C7" s="103"/>
      <c r="D7" s="578" t="s">
        <v>168</v>
      </c>
      <c r="E7" s="94"/>
      <c r="F7" s="94"/>
      <c r="G7" s="579">
        <v>30913</v>
      </c>
      <c r="H7" s="579">
        <v>34141</v>
      </c>
      <c r="I7" s="579">
        <v>35541</v>
      </c>
      <c r="J7" s="579">
        <v>37127</v>
      </c>
      <c r="K7" s="579">
        <v>34178</v>
      </c>
      <c r="L7" s="579">
        <v>31422</v>
      </c>
      <c r="M7" s="580">
        <v>34315</v>
      </c>
      <c r="N7" s="581">
        <v>34428</v>
      </c>
      <c r="O7" s="581">
        <v>36468</v>
      </c>
      <c r="P7" s="581">
        <v>32128</v>
      </c>
      <c r="Q7" s="581">
        <v>34215</v>
      </c>
      <c r="R7" s="582">
        <v>31755</v>
      </c>
      <c r="S7" s="582">
        <v>35726</v>
      </c>
      <c r="T7" s="582">
        <v>41485</v>
      </c>
      <c r="U7" s="582">
        <v>34207</v>
      </c>
      <c r="V7" s="582">
        <v>47948</v>
      </c>
      <c r="W7" s="582">
        <v>39083</v>
      </c>
      <c r="X7" s="1040">
        <v>45051</v>
      </c>
      <c r="Y7" s="581">
        <v>49341</v>
      </c>
      <c r="Z7" s="581">
        <v>51737</v>
      </c>
      <c r="AA7" s="581">
        <v>57484</v>
      </c>
      <c r="AB7" s="581">
        <v>53492</v>
      </c>
      <c r="AC7" s="581">
        <v>49790</v>
      </c>
      <c r="AD7" s="1771">
        <v>48452</v>
      </c>
    </row>
    <row r="8" spans="1:32" s="1" customFormat="1" ht="11.1" customHeight="1">
      <c r="A8" s="160"/>
      <c r="B8" s="139"/>
      <c r="C8" s="103"/>
      <c r="D8" s="578" t="s">
        <v>169</v>
      </c>
      <c r="E8" s="94"/>
      <c r="F8" s="94"/>
      <c r="G8" s="579">
        <v>131380</v>
      </c>
      <c r="H8" s="579">
        <v>140423</v>
      </c>
      <c r="I8" s="579">
        <v>137147</v>
      </c>
      <c r="J8" s="579">
        <v>139753</v>
      </c>
      <c r="K8" s="579">
        <v>139444</v>
      </c>
      <c r="L8" s="579">
        <v>139564</v>
      </c>
      <c r="M8" s="581">
        <v>145852</v>
      </c>
      <c r="N8" s="581">
        <v>151027</v>
      </c>
      <c r="O8" s="581">
        <v>155011</v>
      </c>
      <c r="P8" s="581">
        <v>157668</v>
      </c>
      <c r="Q8" s="581">
        <v>164536</v>
      </c>
      <c r="R8" s="582">
        <v>170935</v>
      </c>
      <c r="S8" s="582">
        <v>172716</v>
      </c>
      <c r="T8" s="582">
        <v>171922</v>
      </c>
      <c r="U8" s="582">
        <v>176644</v>
      </c>
      <c r="V8" s="582">
        <v>182156</v>
      </c>
      <c r="W8" s="582">
        <v>183973</v>
      </c>
      <c r="X8" s="1040">
        <v>184750</v>
      </c>
      <c r="Y8" s="581">
        <v>194084</v>
      </c>
      <c r="Z8" s="581">
        <v>201339</v>
      </c>
      <c r="AA8" s="581">
        <v>203336</v>
      </c>
      <c r="AB8" s="581">
        <v>206420</v>
      </c>
      <c r="AC8" s="581">
        <v>221080</v>
      </c>
      <c r="AD8" s="1771">
        <v>210092</v>
      </c>
    </row>
    <row r="9" spans="1:32" s="1" customFormat="1" ht="11.1" customHeight="1">
      <c r="A9" s="162"/>
      <c r="B9" s="141" t="s">
        <v>170</v>
      </c>
      <c r="C9" s="103"/>
      <c r="D9" s="578" t="s">
        <v>171</v>
      </c>
      <c r="E9" s="94"/>
      <c r="F9" s="94"/>
      <c r="G9" s="579">
        <v>720580</v>
      </c>
      <c r="H9" s="579">
        <v>740870</v>
      </c>
      <c r="I9" s="579">
        <v>758185</v>
      </c>
      <c r="J9" s="579">
        <v>771687</v>
      </c>
      <c r="K9" s="579">
        <v>767450</v>
      </c>
      <c r="L9" s="579">
        <v>752919</v>
      </c>
      <c r="M9" s="581">
        <v>759230</v>
      </c>
      <c r="N9" s="581">
        <v>772630</v>
      </c>
      <c r="O9" s="581">
        <v>787550</v>
      </c>
      <c r="P9" s="581">
        <v>776298</v>
      </c>
      <c r="Q9" s="581">
        <v>800885</v>
      </c>
      <c r="R9" s="582">
        <v>816070</v>
      </c>
      <c r="S9" s="582">
        <v>816356</v>
      </c>
      <c r="T9" s="582">
        <v>806572</v>
      </c>
      <c r="U9" s="582">
        <v>824454</v>
      </c>
      <c r="V9" s="582">
        <v>858077</v>
      </c>
      <c r="W9" s="582">
        <v>859470</v>
      </c>
      <c r="X9" s="1040">
        <v>877007</v>
      </c>
      <c r="Y9" s="581">
        <v>919727</v>
      </c>
      <c r="Z9" s="581">
        <v>965286</v>
      </c>
      <c r="AA9" s="581">
        <v>1001808</v>
      </c>
      <c r="AB9" s="581">
        <v>986993</v>
      </c>
      <c r="AC9" s="581">
        <v>1018289</v>
      </c>
      <c r="AD9" s="1771">
        <v>1054153</v>
      </c>
    </row>
    <row r="10" spans="1:32" s="1" customFormat="1" ht="11.1" customHeight="1">
      <c r="A10" s="162"/>
      <c r="B10" s="141" t="s">
        <v>172</v>
      </c>
      <c r="C10" s="103"/>
      <c r="D10" s="578" t="s">
        <v>173</v>
      </c>
      <c r="E10" s="94"/>
      <c r="F10" s="94"/>
      <c r="G10" s="579">
        <v>1779</v>
      </c>
      <c r="H10" s="579">
        <v>1572</v>
      </c>
      <c r="I10" s="579">
        <v>1156</v>
      </c>
      <c r="J10" s="579">
        <v>660</v>
      </c>
      <c r="K10" s="579">
        <v>567</v>
      </c>
      <c r="L10" s="579">
        <v>796</v>
      </c>
      <c r="M10" s="581">
        <v>591</v>
      </c>
      <c r="N10" s="581">
        <v>651</v>
      </c>
      <c r="O10" s="581">
        <v>348</v>
      </c>
      <c r="P10" s="581">
        <v>304</v>
      </c>
      <c r="Q10" s="581">
        <v>402</v>
      </c>
      <c r="R10" s="582">
        <v>555</v>
      </c>
      <c r="S10" s="582">
        <v>768</v>
      </c>
      <c r="T10" s="582">
        <v>360</v>
      </c>
      <c r="U10" s="582">
        <v>1010</v>
      </c>
      <c r="V10" s="582">
        <v>622</v>
      </c>
      <c r="W10" s="582">
        <v>500</v>
      </c>
      <c r="X10" s="1040">
        <v>790</v>
      </c>
      <c r="Y10" s="1040">
        <v>409</v>
      </c>
      <c r="Z10" s="581">
        <v>337</v>
      </c>
      <c r="AA10" s="581">
        <v>522</v>
      </c>
      <c r="AB10" s="581">
        <v>339</v>
      </c>
      <c r="AC10" s="581">
        <v>943</v>
      </c>
      <c r="AD10" s="1771">
        <v>1775</v>
      </c>
    </row>
    <row r="11" spans="1:32" s="1" customFormat="1" ht="11.1" customHeight="1">
      <c r="A11" s="161"/>
      <c r="B11" s="140" t="s">
        <v>174</v>
      </c>
      <c r="C11" s="103"/>
      <c r="D11" s="578" t="s">
        <v>175</v>
      </c>
      <c r="E11" s="94"/>
      <c r="F11" s="94"/>
      <c r="G11" s="579">
        <v>7959</v>
      </c>
      <c r="H11" s="579">
        <v>8010</v>
      </c>
      <c r="I11" s="579">
        <v>8155</v>
      </c>
      <c r="J11" s="579">
        <v>8233</v>
      </c>
      <c r="K11" s="579">
        <v>8680</v>
      </c>
      <c r="L11" s="579">
        <v>8556</v>
      </c>
      <c r="M11" s="581">
        <v>8624</v>
      </c>
      <c r="N11" s="581">
        <v>8865</v>
      </c>
      <c r="O11" s="581">
        <v>8885</v>
      </c>
      <c r="P11" s="581">
        <v>8875</v>
      </c>
      <c r="Q11" s="581">
        <v>9519</v>
      </c>
      <c r="R11" s="582">
        <v>9222</v>
      </c>
      <c r="S11" s="582">
        <v>9295</v>
      </c>
      <c r="T11" s="582">
        <v>9776</v>
      </c>
      <c r="U11" s="582">
        <v>10842</v>
      </c>
      <c r="V11" s="582">
        <v>10682</v>
      </c>
      <c r="W11" s="582">
        <v>10711</v>
      </c>
      <c r="X11" s="1040">
        <v>11727</v>
      </c>
      <c r="Y11" s="1040">
        <v>11453</v>
      </c>
      <c r="Z11" s="581">
        <v>11412</v>
      </c>
      <c r="AA11" s="581">
        <v>11446</v>
      </c>
      <c r="AB11" s="581">
        <v>11603</v>
      </c>
      <c r="AC11" s="581">
        <v>11880</v>
      </c>
      <c r="AD11" s="1771">
        <v>11800</v>
      </c>
    </row>
    <row r="12" spans="1:32" s="1" customFormat="1" ht="11.1" customHeight="1">
      <c r="A12" s="158"/>
      <c r="B12" s="141" t="s">
        <v>176</v>
      </c>
      <c r="C12" s="103"/>
      <c r="D12" s="578" t="s">
        <v>177</v>
      </c>
      <c r="E12" s="94"/>
      <c r="F12" s="94"/>
      <c r="G12" s="579">
        <v>3676</v>
      </c>
      <c r="H12" s="579">
        <v>3249</v>
      </c>
      <c r="I12" s="579">
        <v>3513</v>
      </c>
      <c r="J12" s="579">
        <v>3393</v>
      </c>
      <c r="K12" s="579">
        <v>3235</v>
      </c>
      <c r="L12" s="579">
        <v>3128</v>
      </c>
      <c r="M12" s="581">
        <v>2987</v>
      </c>
      <c r="N12" s="581">
        <v>2845</v>
      </c>
      <c r="O12" s="581">
        <v>2747</v>
      </c>
      <c r="P12" s="581">
        <v>2717</v>
      </c>
      <c r="Q12" s="581">
        <v>2641</v>
      </c>
      <c r="R12" s="582">
        <v>2513</v>
      </c>
      <c r="S12" s="582">
        <v>2460</v>
      </c>
      <c r="T12" s="582">
        <v>2664</v>
      </c>
      <c r="U12" s="582">
        <v>2699</v>
      </c>
      <c r="V12" s="582">
        <v>2699</v>
      </c>
      <c r="W12" s="582">
        <v>2642</v>
      </c>
      <c r="X12" s="1040">
        <v>2786</v>
      </c>
      <c r="Y12" s="1040">
        <v>3023</v>
      </c>
      <c r="Z12" s="581">
        <v>2948</v>
      </c>
      <c r="AA12" s="581">
        <v>2838</v>
      </c>
      <c r="AB12" s="581">
        <v>2930</v>
      </c>
      <c r="AC12" s="581">
        <v>2886</v>
      </c>
      <c r="AD12" s="1771">
        <v>2799</v>
      </c>
    </row>
    <row r="13" spans="1:32" s="1" customFormat="1" ht="11.1" customHeight="1">
      <c r="A13" s="158"/>
      <c r="B13" s="372" t="s">
        <v>178</v>
      </c>
      <c r="C13" s="103"/>
      <c r="D13" s="578" t="s">
        <v>179</v>
      </c>
      <c r="E13" s="94"/>
      <c r="F13" s="94"/>
      <c r="G13" s="579">
        <v>6508</v>
      </c>
      <c r="H13" s="579">
        <v>6557</v>
      </c>
      <c r="I13" s="579">
        <v>6748</v>
      </c>
      <c r="J13" s="579">
        <v>7102</v>
      </c>
      <c r="K13" s="579">
        <v>7387</v>
      </c>
      <c r="L13" s="579">
        <v>7115</v>
      </c>
      <c r="M13" s="583">
        <v>7734</v>
      </c>
      <c r="N13" s="581">
        <v>8404</v>
      </c>
      <c r="O13" s="581">
        <v>9320</v>
      </c>
      <c r="P13" s="581">
        <v>9946</v>
      </c>
      <c r="Q13" s="583">
        <v>10328</v>
      </c>
      <c r="R13" s="584">
        <v>11111</v>
      </c>
      <c r="S13" s="584">
        <v>11517</v>
      </c>
      <c r="T13" s="584">
        <v>12609</v>
      </c>
      <c r="U13" s="584">
        <v>12207</v>
      </c>
      <c r="V13" s="584">
        <v>12932</v>
      </c>
      <c r="W13" s="584">
        <v>13506</v>
      </c>
      <c r="X13" s="1042">
        <v>19458</v>
      </c>
      <c r="Y13" s="1042">
        <v>19651</v>
      </c>
      <c r="Z13" s="583">
        <v>20287</v>
      </c>
      <c r="AA13" s="583">
        <v>20765</v>
      </c>
      <c r="AB13" s="583">
        <v>21093</v>
      </c>
      <c r="AC13" s="583">
        <v>21958</v>
      </c>
      <c r="AD13" s="1772">
        <v>23964</v>
      </c>
    </row>
    <row r="14" spans="1:32" s="1" customFormat="1" ht="11.1" customHeight="1" thickBot="1">
      <c r="A14" s="158"/>
      <c r="B14" s="141" t="s">
        <v>180</v>
      </c>
      <c r="C14" s="103"/>
      <c r="D14" s="575" t="s">
        <v>181</v>
      </c>
      <c r="E14" s="575"/>
      <c r="F14" s="575"/>
      <c r="G14" s="576">
        <v>902795</v>
      </c>
      <c r="H14" s="576">
        <v>934822</v>
      </c>
      <c r="I14" s="576">
        <v>950445</v>
      </c>
      <c r="J14" s="576">
        <v>967955</v>
      </c>
      <c r="K14" s="576">
        <v>960941</v>
      </c>
      <c r="L14" s="576">
        <v>943500</v>
      </c>
      <c r="M14" s="576">
        <v>959333</v>
      </c>
      <c r="N14" s="576">
        <v>978850</v>
      </c>
      <c r="O14" s="576">
        <v>1000329</v>
      </c>
      <c r="P14" s="576">
        <v>987936</v>
      </c>
      <c r="Q14" s="576">
        <v>1022526</v>
      </c>
      <c r="R14" s="577">
        <v>1042161</v>
      </c>
      <c r="S14" s="577">
        <v>1048838</v>
      </c>
      <c r="T14" s="577">
        <f>T6</f>
        <v>1045388</v>
      </c>
      <c r="U14" s="577">
        <v>1062063</v>
      </c>
      <c r="V14" s="577">
        <f>V6</f>
        <v>1115116</v>
      </c>
      <c r="W14" s="577">
        <v>1109885</v>
      </c>
      <c r="X14" s="1034">
        <v>1141569</v>
      </c>
      <c r="Y14" s="1034">
        <v>1197688</v>
      </c>
      <c r="Z14" s="576">
        <v>1253346</v>
      </c>
      <c r="AA14" s="576">
        <v>1298199</v>
      </c>
      <c r="AB14" s="576">
        <v>1282870</v>
      </c>
      <c r="AC14" s="576">
        <v>1326826</v>
      </c>
      <c r="AD14" s="1770">
        <v>1353035</v>
      </c>
      <c r="AE14" s="454"/>
    </row>
    <row r="15" spans="1:32" s="1" customFormat="1" ht="11.1" customHeight="1" thickTop="1">
      <c r="A15" s="158"/>
      <c r="B15" s="141" t="s">
        <v>182</v>
      </c>
      <c r="C15" s="103"/>
      <c r="D15" s="585" t="s">
        <v>183</v>
      </c>
      <c r="E15" s="585"/>
      <c r="F15" s="585"/>
      <c r="G15" s="583">
        <v>840888</v>
      </c>
      <c r="H15" s="583">
        <v>863950</v>
      </c>
      <c r="I15" s="583">
        <v>878640</v>
      </c>
      <c r="J15" s="583">
        <v>894512</v>
      </c>
      <c r="K15" s="583">
        <v>883060</v>
      </c>
      <c r="L15" s="583">
        <v>866940</v>
      </c>
      <c r="M15" s="586">
        <v>880006</v>
      </c>
      <c r="N15" s="581">
        <v>895925</v>
      </c>
      <c r="O15" s="581">
        <v>915598</v>
      </c>
      <c r="P15" s="581">
        <v>903686</v>
      </c>
      <c r="Q15" s="583">
        <v>936612</v>
      </c>
      <c r="R15" s="584">
        <v>953459</v>
      </c>
      <c r="S15" s="584">
        <v>957335</v>
      </c>
      <c r="T15" s="584">
        <v>953576</v>
      </c>
      <c r="U15" s="584">
        <v>968695</v>
      </c>
      <c r="V15" s="584">
        <v>1020067</v>
      </c>
      <c r="W15" s="584">
        <v>1014055</v>
      </c>
      <c r="X15" s="1042">
        <v>1045306</v>
      </c>
      <c r="Y15" s="1042">
        <v>1100743</v>
      </c>
      <c r="Z15" s="583">
        <v>1153885</v>
      </c>
      <c r="AA15" s="583">
        <v>1196172</v>
      </c>
      <c r="AB15" s="583">
        <v>1180638</v>
      </c>
      <c r="AC15" s="583">
        <v>1224124</v>
      </c>
      <c r="AD15" s="1772">
        <v>1244954</v>
      </c>
      <c r="AE15" s="454"/>
      <c r="AF15" s="454"/>
    </row>
    <row r="16" spans="1:32" s="1" customFormat="1" ht="11.1" customHeight="1">
      <c r="A16" s="162"/>
      <c r="B16" s="141" t="s">
        <v>184</v>
      </c>
      <c r="C16" s="103"/>
      <c r="D16" s="578" t="s">
        <v>185</v>
      </c>
      <c r="E16" s="94"/>
      <c r="F16" s="94"/>
      <c r="G16" s="579">
        <v>643615</v>
      </c>
      <c r="H16" s="579">
        <v>676044</v>
      </c>
      <c r="I16" s="579">
        <v>690731</v>
      </c>
      <c r="J16" s="579">
        <v>705580</v>
      </c>
      <c r="K16" s="579">
        <v>701319</v>
      </c>
      <c r="L16" s="579">
        <v>698246</v>
      </c>
      <c r="M16" s="587">
        <v>705551</v>
      </c>
      <c r="N16" s="588">
        <v>714404</v>
      </c>
      <c r="O16" s="587">
        <v>725485</v>
      </c>
      <c r="P16" s="587">
        <v>733801</v>
      </c>
      <c r="Q16" s="587">
        <v>748771</v>
      </c>
      <c r="R16" s="589">
        <v>746859</v>
      </c>
      <c r="S16" s="589">
        <v>761106</v>
      </c>
      <c r="T16" s="589">
        <v>766095</v>
      </c>
      <c r="U16" s="589">
        <v>760357</v>
      </c>
      <c r="V16" s="589">
        <v>779015</v>
      </c>
      <c r="W16" s="589">
        <v>801398</v>
      </c>
      <c r="X16" s="1047">
        <v>830327</v>
      </c>
      <c r="Y16" s="1047">
        <v>863225</v>
      </c>
      <c r="Z16" s="588">
        <v>905400</v>
      </c>
      <c r="AA16" s="588">
        <v>936492</v>
      </c>
      <c r="AB16" s="588">
        <v>932820</v>
      </c>
      <c r="AC16" s="588">
        <v>942406</v>
      </c>
      <c r="AD16" s="1773">
        <v>959880</v>
      </c>
      <c r="AE16" s="454"/>
    </row>
    <row r="17" spans="1:39" s="1" customFormat="1" ht="11.1" customHeight="1">
      <c r="A17" s="158"/>
      <c r="B17" s="141" t="s">
        <v>186</v>
      </c>
      <c r="C17" s="103"/>
      <c r="D17" s="578" t="s">
        <v>74</v>
      </c>
      <c r="E17" s="94"/>
      <c r="F17" s="94"/>
      <c r="G17" s="579">
        <v>60258</v>
      </c>
      <c r="H17" s="579">
        <v>63327</v>
      </c>
      <c r="I17" s="579">
        <v>59656</v>
      </c>
      <c r="J17" s="579">
        <v>58017</v>
      </c>
      <c r="K17" s="579">
        <v>56296</v>
      </c>
      <c r="L17" s="579">
        <v>51164</v>
      </c>
      <c r="M17" s="581">
        <v>49709</v>
      </c>
      <c r="N17" s="581">
        <v>57167</v>
      </c>
      <c r="O17" s="581">
        <v>58876</v>
      </c>
      <c r="P17" s="581">
        <v>56159</v>
      </c>
      <c r="Q17" s="581">
        <v>57561</v>
      </c>
      <c r="R17" s="582">
        <v>59368</v>
      </c>
      <c r="S17" s="582">
        <v>54267</v>
      </c>
      <c r="T17" s="582">
        <v>50792</v>
      </c>
      <c r="U17" s="582">
        <v>57269</v>
      </c>
      <c r="V17" s="582">
        <v>65316</v>
      </c>
      <c r="W17" s="582">
        <v>61358</v>
      </c>
      <c r="X17" s="1040">
        <v>68357</v>
      </c>
      <c r="Y17" s="1040">
        <v>76826</v>
      </c>
      <c r="Z17" s="581">
        <v>80131</v>
      </c>
      <c r="AA17" s="581">
        <v>81697</v>
      </c>
      <c r="AB17" s="581">
        <v>77792</v>
      </c>
      <c r="AC17" s="581">
        <v>91890</v>
      </c>
      <c r="AD17" s="1771">
        <v>97049</v>
      </c>
    </row>
    <row r="18" spans="1:39" s="1" customFormat="1" ht="11.1" customHeight="1">
      <c r="A18" s="158"/>
      <c r="B18" s="141" t="s">
        <v>187</v>
      </c>
      <c r="C18" s="103"/>
      <c r="D18" s="578" t="s">
        <v>188</v>
      </c>
      <c r="E18" s="94"/>
      <c r="F18" s="590"/>
      <c r="G18" s="579">
        <v>81528</v>
      </c>
      <c r="H18" s="579">
        <v>87816</v>
      </c>
      <c r="I18" s="579">
        <v>85183</v>
      </c>
      <c r="J18" s="579">
        <v>84928</v>
      </c>
      <c r="K18" s="579">
        <v>85526</v>
      </c>
      <c r="L18" s="579">
        <v>88074</v>
      </c>
      <c r="M18" s="581">
        <v>88852</v>
      </c>
      <c r="N18" s="581">
        <v>86111</v>
      </c>
      <c r="O18" s="581">
        <v>87980</v>
      </c>
      <c r="P18" s="581">
        <v>85907</v>
      </c>
      <c r="Q18" s="581">
        <v>88381</v>
      </c>
      <c r="R18" s="582">
        <v>94241</v>
      </c>
      <c r="S18" s="582">
        <v>96887</v>
      </c>
      <c r="T18" s="582">
        <v>101858</v>
      </c>
      <c r="U18" s="582">
        <v>104474</v>
      </c>
      <c r="V18" s="582">
        <v>110989</v>
      </c>
      <c r="W18" s="582">
        <v>110892</v>
      </c>
      <c r="X18" s="1040">
        <v>112480</v>
      </c>
      <c r="Y18" s="1040">
        <v>117398</v>
      </c>
      <c r="Z18" s="581">
        <v>126356</v>
      </c>
      <c r="AA18" s="581">
        <v>132865</v>
      </c>
      <c r="AB18" s="581">
        <v>134429</v>
      </c>
      <c r="AC18" s="581">
        <v>136106</v>
      </c>
      <c r="AD18" s="1771">
        <v>138152</v>
      </c>
      <c r="AE18" s="454"/>
    </row>
    <row r="19" spans="1:39" s="1" customFormat="1" ht="11.1" customHeight="1">
      <c r="A19" s="158"/>
      <c r="B19" s="141" t="s">
        <v>189</v>
      </c>
      <c r="C19" s="103"/>
      <c r="D19" s="578" t="s">
        <v>190</v>
      </c>
      <c r="E19" s="94"/>
      <c r="F19" s="94"/>
      <c r="G19" s="579">
        <v>55487</v>
      </c>
      <c r="H19" s="579">
        <v>36763</v>
      </c>
      <c r="I19" s="579">
        <v>43070</v>
      </c>
      <c r="J19" s="579">
        <v>45987</v>
      </c>
      <c r="K19" s="579">
        <v>39919</v>
      </c>
      <c r="L19" s="579">
        <v>29456</v>
      </c>
      <c r="M19" s="583">
        <v>35894</v>
      </c>
      <c r="N19" s="583">
        <v>38243</v>
      </c>
      <c r="O19" s="583">
        <v>43257</v>
      </c>
      <c r="P19" s="583">
        <v>27819</v>
      </c>
      <c r="Q19" s="583">
        <v>41899</v>
      </c>
      <c r="R19" s="584">
        <v>52991</v>
      </c>
      <c r="S19" s="584">
        <v>45075</v>
      </c>
      <c r="T19" s="584">
        <v>34831</v>
      </c>
      <c r="U19" s="584">
        <v>46595</v>
      </c>
      <c r="V19" s="584">
        <v>64747</v>
      </c>
      <c r="W19" s="584">
        <v>40407</v>
      </c>
      <c r="X19" s="1042">
        <v>34142</v>
      </c>
      <c r="Y19" s="1042">
        <v>43294</v>
      </c>
      <c r="Z19" s="583">
        <v>41998</v>
      </c>
      <c r="AA19" s="583">
        <v>45118</v>
      </c>
      <c r="AB19" s="583">
        <v>35597</v>
      </c>
      <c r="AC19" s="583">
        <v>53722</v>
      </c>
      <c r="AD19" s="1772">
        <v>49873</v>
      </c>
    </row>
    <row r="20" spans="1:39" s="1" customFormat="1" ht="11.1" customHeight="1">
      <c r="A20" s="158"/>
      <c r="B20" s="141" t="s">
        <v>191</v>
      </c>
      <c r="C20" s="103"/>
      <c r="D20" s="591" t="s">
        <v>192</v>
      </c>
      <c r="E20" s="591"/>
      <c r="F20" s="591"/>
      <c r="G20" s="592">
        <v>61907</v>
      </c>
      <c r="H20" s="592">
        <v>70872</v>
      </c>
      <c r="I20" s="592">
        <v>71805</v>
      </c>
      <c r="J20" s="592">
        <v>73443</v>
      </c>
      <c r="K20" s="592">
        <v>77881</v>
      </c>
      <c r="L20" s="592">
        <v>76560</v>
      </c>
      <c r="M20" s="592">
        <v>79327</v>
      </c>
      <c r="N20" s="592">
        <v>82925</v>
      </c>
      <c r="O20" s="592">
        <v>84731</v>
      </c>
      <c r="P20" s="592">
        <v>84250</v>
      </c>
      <c r="Q20" s="592">
        <v>85914</v>
      </c>
      <c r="R20" s="593">
        <v>88702</v>
      </c>
      <c r="S20" s="593">
        <v>91503</v>
      </c>
      <c r="T20" s="593">
        <v>91812</v>
      </c>
      <c r="U20" s="593">
        <v>93368</v>
      </c>
      <c r="V20" s="631">
        <v>95049</v>
      </c>
      <c r="W20" s="593">
        <v>95830</v>
      </c>
      <c r="X20" s="1052">
        <v>96263</v>
      </c>
      <c r="Y20" s="1052">
        <v>96945</v>
      </c>
      <c r="Z20" s="592">
        <v>99461</v>
      </c>
      <c r="AA20" s="592">
        <v>102027</v>
      </c>
      <c r="AB20" s="592">
        <v>102232</v>
      </c>
      <c r="AC20" s="592">
        <v>102702</v>
      </c>
      <c r="AD20" s="1774">
        <v>108081</v>
      </c>
      <c r="AE20" s="454"/>
      <c r="AF20" s="456"/>
    </row>
    <row r="21" spans="1:39" s="1" customFormat="1" ht="11.1" customHeight="1">
      <c r="A21" s="158"/>
      <c r="B21" s="141" t="s">
        <v>193</v>
      </c>
      <c r="C21" s="103"/>
      <c r="D21" s="313"/>
      <c r="E21" s="313"/>
      <c r="F21" s="313"/>
      <c r="G21" s="224"/>
      <c r="H21" s="224"/>
      <c r="I21" s="224"/>
      <c r="J21" s="224"/>
      <c r="K21" s="224"/>
      <c r="L21" s="224"/>
      <c r="M21" s="224"/>
      <c r="N21" s="224"/>
      <c r="O21" s="224"/>
      <c r="P21" s="224"/>
      <c r="Q21" s="224"/>
      <c r="R21" s="469"/>
      <c r="S21" s="469"/>
      <c r="T21" s="469"/>
      <c r="U21" s="1262"/>
      <c r="V21" s="1262"/>
      <c r="W21" s="1262"/>
      <c r="X21" s="1262"/>
      <c r="Y21" s="1559"/>
      <c r="Z21" s="1559"/>
      <c r="AA21" s="1559"/>
      <c r="AB21" s="1559"/>
      <c r="AC21" s="1559"/>
      <c r="AD21" s="1559"/>
      <c r="AE21" s="86"/>
    </row>
    <row r="22" spans="1:39" s="1" customFormat="1" ht="11.1" customHeight="1">
      <c r="A22" s="158"/>
      <c r="B22" s="1541" t="s">
        <v>570</v>
      </c>
      <c r="C22" s="365"/>
      <c r="D22" s="329" t="s">
        <v>108</v>
      </c>
      <c r="E22" s="366"/>
      <c r="F22" s="366"/>
      <c r="G22" s="94"/>
      <c r="H22" s="94"/>
      <c r="I22" s="94"/>
      <c r="J22" s="94"/>
      <c r="K22" s="212"/>
      <c r="L22" s="345"/>
      <c r="M22" s="345"/>
      <c r="N22" s="345"/>
      <c r="O22" s="345"/>
      <c r="P22" s="345"/>
      <c r="Q22" s="345"/>
      <c r="R22" s="460"/>
      <c r="S22" s="460"/>
      <c r="T22" s="460"/>
      <c r="U22" s="460"/>
      <c r="V22" s="460"/>
      <c r="W22" s="460"/>
      <c r="X22" s="460"/>
      <c r="Y22" s="345"/>
      <c r="Z22" s="345"/>
      <c r="AA22" s="345"/>
      <c r="AB22" s="345"/>
      <c r="AC22" s="345"/>
      <c r="AD22" s="345" t="s">
        <v>540</v>
      </c>
    </row>
    <row r="23" spans="1:39" s="1" customFormat="1" ht="11.1" customHeight="1" thickBot="1">
      <c r="A23" s="158"/>
      <c r="B23" s="141" t="s">
        <v>194</v>
      </c>
      <c r="C23" s="1031"/>
      <c r="D23" s="1032" t="s">
        <v>166</v>
      </c>
      <c r="E23" s="1032"/>
      <c r="F23" s="1032"/>
      <c r="G23" s="1033">
        <v>499193</v>
      </c>
      <c r="H23" s="1033">
        <v>512850</v>
      </c>
      <c r="I23" s="1033">
        <v>518857</v>
      </c>
      <c r="J23" s="1034">
        <v>528560</v>
      </c>
      <c r="K23" s="1034">
        <v>523105</v>
      </c>
      <c r="L23" s="1034">
        <v>508412</v>
      </c>
      <c r="M23" s="1034">
        <v>513883</v>
      </c>
      <c r="N23" s="1034">
        <v>520855</v>
      </c>
      <c r="O23" s="1034">
        <v>533819</v>
      </c>
      <c r="P23" s="1034">
        <v>526119</v>
      </c>
      <c r="Q23" s="1034">
        <v>547009</v>
      </c>
      <c r="R23" s="1035">
        <v>562364</v>
      </c>
      <c r="S23" s="577">
        <v>564237</v>
      </c>
      <c r="T23" s="577">
        <v>558479</v>
      </c>
      <c r="U23" s="577">
        <v>565047</v>
      </c>
      <c r="V23" s="577">
        <v>594698</v>
      </c>
      <c r="W23" s="577">
        <v>582747</v>
      </c>
      <c r="X23" s="576">
        <v>599548</v>
      </c>
      <c r="Y23" s="576">
        <v>622475</v>
      </c>
      <c r="Z23" s="576">
        <v>652932</v>
      </c>
      <c r="AA23" s="576">
        <v>674523</v>
      </c>
      <c r="AB23" s="576">
        <v>664258</v>
      </c>
      <c r="AC23" s="576">
        <v>678538</v>
      </c>
      <c r="AD23" s="1627">
        <v>702011</v>
      </c>
      <c r="AE23" s="454"/>
      <c r="AF23" s="454"/>
      <c r="AG23" s="454"/>
      <c r="AH23" s="454"/>
      <c r="AI23" s="454"/>
      <c r="AJ23" s="86"/>
      <c r="AK23" s="86"/>
      <c r="AL23" s="86"/>
      <c r="AM23" s="86"/>
    </row>
    <row r="24" spans="1:39" s="1" customFormat="1" ht="11.1" customHeight="1" thickTop="1">
      <c r="A24" s="166"/>
      <c r="B24" s="141" t="s">
        <v>195</v>
      </c>
      <c r="C24" s="1031"/>
      <c r="D24" s="1036" t="s">
        <v>168</v>
      </c>
      <c r="E24" s="1037"/>
      <c r="F24" s="1037"/>
      <c r="G24" s="1038">
        <v>17156</v>
      </c>
      <c r="H24" s="1038">
        <v>22133</v>
      </c>
      <c r="I24" s="1038">
        <v>22454</v>
      </c>
      <c r="J24" s="1038">
        <v>20905</v>
      </c>
      <c r="K24" s="1038">
        <v>20678</v>
      </c>
      <c r="L24" s="1038">
        <v>17846</v>
      </c>
      <c r="M24" s="1039">
        <v>20208</v>
      </c>
      <c r="N24" s="1040">
        <v>20759</v>
      </c>
      <c r="O24" s="1040">
        <v>22139</v>
      </c>
      <c r="P24" s="1040">
        <v>18496</v>
      </c>
      <c r="Q24" s="1040">
        <v>21282</v>
      </c>
      <c r="R24" s="1041">
        <v>18920</v>
      </c>
      <c r="S24" s="582">
        <v>22431</v>
      </c>
      <c r="T24" s="582">
        <v>24013</v>
      </c>
      <c r="U24" s="582">
        <v>20271</v>
      </c>
      <c r="V24" s="582">
        <v>26322</v>
      </c>
      <c r="W24" s="582">
        <v>24521</v>
      </c>
      <c r="X24" s="581">
        <v>24789</v>
      </c>
      <c r="Y24" s="581">
        <v>27169</v>
      </c>
      <c r="Z24" s="581">
        <v>28206</v>
      </c>
      <c r="AA24" s="581">
        <v>33451</v>
      </c>
      <c r="AB24" s="581">
        <v>29512</v>
      </c>
      <c r="AC24" s="581">
        <v>25788</v>
      </c>
      <c r="AD24" s="1617">
        <v>26723</v>
      </c>
      <c r="AE24" s="86"/>
      <c r="AF24" s="454"/>
      <c r="AG24" s="454"/>
      <c r="AH24" s="454"/>
      <c r="AI24" s="454"/>
      <c r="AJ24" s="86"/>
      <c r="AK24" s="86"/>
      <c r="AL24" s="86"/>
      <c r="AM24" s="86"/>
    </row>
    <row r="25" spans="1:39" s="1" customFormat="1" ht="11.1" customHeight="1">
      <c r="A25" s="158"/>
      <c r="B25" s="141" t="s">
        <v>196</v>
      </c>
      <c r="C25" s="1031"/>
      <c r="D25" s="1036" t="s">
        <v>169</v>
      </c>
      <c r="E25" s="1037"/>
      <c r="F25" s="1037"/>
      <c r="G25" s="1038">
        <v>77288</v>
      </c>
      <c r="H25" s="1038">
        <v>76928</v>
      </c>
      <c r="I25" s="1038">
        <v>75895</v>
      </c>
      <c r="J25" s="1038">
        <v>76516</v>
      </c>
      <c r="K25" s="1038">
        <v>77030</v>
      </c>
      <c r="L25" s="1038">
        <v>76719</v>
      </c>
      <c r="M25" s="1040">
        <v>78152</v>
      </c>
      <c r="N25" s="1040">
        <v>79250</v>
      </c>
      <c r="O25" s="1040">
        <v>80389</v>
      </c>
      <c r="P25" s="1040">
        <v>80926</v>
      </c>
      <c r="Q25" s="1040">
        <v>82181</v>
      </c>
      <c r="R25" s="1041">
        <v>83127</v>
      </c>
      <c r="S25" s="582">
        <v>84675</v>
      </c>
      <c r="T25" s="582">
        <v>84093</v>
      </c>
      <c r="U25" s="582">
        <v>86876</v>
      </c>
      <c r="V25" s="582">
        <v>88355</v>
      </c>
      <c r="W25" s="582">
        <v>89010</v>
      </c>
      <c r="X25" s="581">
        <v>88447</v>
      </c>
      <c r="Y25" s="581">
        <v>91144</v>
      </c>
      <c r="Z25" s="581">
        <v>93243</v>
      </c>
      <c r="AA25" s="581">
        <v>95136</v>
      </c>
      <c r="AB25" s="581">
        <v>96720</v>
      </c>
      <c r="AC25" s="581">
        <v>99728</v>
      </c>
      <c r="AD25" s="1617">
        <v>98728</v>
      </c>
      <c r="AE25" s="86"/>
      <c r="AF25" s="454"/>
      <c r="AG25" s="454"/>
      <c r="AH25" s="454"/>
      <c r="AI25" s="454"/>
      <c r="AJ25" s="86"/>
      <c r="AK25" s="86"/>
      <c r="AL25" s="86"/>
      <c r="AM25" s="86"/>
    </row>
    <row r="26" spans="1:39" s="1" customFormat="1" ht="11.1" customHeight="1">
      <c r="A26" s="162"/>
      <c r="B26" s="193"/>
      <c r="C26" s="1031"/>
      <c r="D26" s="1036" t="s">
        <v>171</v>
      </c>
      <c r="E26" s="1037"/>
      <c r="F26" s="1037"/>
      <c r="G26" s="1038">
        <v>396267</v>
      </c>
      <c r="H26" s="1038">
        <v>405509</v>
      </c>
      <c r="I26" s="1038">
        <v>412168</v>
      </c>
      <c r="J26" s="1038">
        <v>423117</v>
      </c>
      <c r="K26" s="1038">
        <v>417097</v>
      </c>
      <c r="L26" s="1038">
        <v>405175</v>
      </c>
      <c r="M26" s="1040">
        <v>406991</v>
      </c>
      <c r="N26" s="1040">
        <v>412212</v>
      </c>
      <c r="O26" s="1040">
        <v>422854</v>
      </c>
      <c r="P26" s="1040">
        <v>418039</v>
      </c>
      <c r="Q26" s="1040">
        <v>434408</v>
      </c>
      <c r="R26" s="1041">
        <v>451216</v>
      </c>
      <c r="S26" s="582">
        <v>447845</v>
      </c>
      <c r="T26" s="582">
        <v>440613</v>
      </c>
      <c r="U26" s="582">
        <v>447821</v>
      </c>
      <c r="V26" s="582">
        <v>470141</v>
      </c>
      <c r="W26" s="582">
        <v>459354</v>
      </c>
      <c r="X26" s="581">
        <v>476145</v>
      </c>
      <c r="Y26" s="581">
        <v>494301</v>
      </c>
      <c r="Z26" s="581">
        <v>521731</v>
      </c>
      <c r="AA26" s="581">
        <v>536189</v>
      </c>
      <c r="AB26" s="581">
        <v>528167</v>
      </c>
      <c r="AC26" s="581">
        <v>542874</v>
      </c>
      <c r="AD26" s="1617">
        <v>566555</v>
      </c>
      <c r="AE26" s="454"/>
      <c r="AF26" s="454"/>
      <c r="AG26" s="454"/>
      <c r="AH26" s="454"/>
      <c r="AI26" s="454"/>
      <c r="AJ26" s="86"/>
      <c r="AK26" s="86"/>
      <c r="AL26" s="86"/>
      <c r="AM26" s="86"/>
    </row>
    <row r="27" spans="1:39" s="1" customFormat="1" ht="11.1" customHeight="1">
      <c r="A27" s="158"/>
      <c r="B27" s="193"/>
      <c r="C27" s="1031"/>
      <c r="D27" s="1036" t="s">
        <v>173</v>
      </c>
      <c r="E27" s="1037"/>
      <c r="F27" s="1037"/>
      <c r="G27" s="1038">
        <v>1285</v>
      </c>
      <c r="H27" s="1038">
        <v>1221</v>
      </c>
      <c r="I27" s="1038">
        <v>852</v>
      </c>
      <c r="J27" s="1038">
        <v>393</v>
      </c>
      <c r="K27" s="1038">
        <v>364</v>
      </c>
      <c r="L27" s="1038">
        <v>655</v>
      </c>
      <c r="M27" s="1040">
        <v>495</v>
      </c>
      <c r="N27" s="1040">
        <v>468</v>
      </c>
      <c r="O27" s="1040">
        <v>246</v>
      </c>
      <c r="P27" s="1040">
        <v>247</v>
      </c>
      <c r="Q27" s="1040">
        <v>340</v>
      </c>
      <c r="R27" s="1041">
        <v>404</v>
      </c>
      <c r="S27" s="582">
        <v>484</v>
      </c>
      <c r="T27" s="582">
        <v>267</v>
      </c>
      <c r="U27" s="582">
        <v>677</v>
      </c>
      <c r="V27" s="582">
        <v>494</v>
      </c>
      <c r="W27" s="582">
        <v>420</v>
      </c>
      <c r="X27" s="581">
        <v>580</v>
      </c>
      <c r="Y27" s="581">
        <v>295</v>
      </c>
      <c r="Z27" s="581">
        <v>253</v>
      </c>
      <c r="AA27" s="581">
        <v>305</v>
      </c>
      <c r="AB27" s="581">
        <v>168</v>
      </c>
      <c r="AC27" s="581">
        <v>172</v>
      </c>
      <c r="AD27" s="1617">
        <v>435</v>
      </c>
      <c r="AE27" s="86"/>
      <c r="AF27" s="454"/>
      <c r="AG27" s="454"/>
      <c r="AH27" s="454"/>
      <c r="AI27" s="454"/>
      <c r="AJ27" s="86"/>
      <c r="AK27" s="86"/>
      <c r="AL27" s="86"/>
      <c r="AM27" s="86"/>
    </row>
    <row r="28" spans="1:39" s="1" customFormat="1" ht="11.1" customHeight="1">
      <c r="A28" s="194"/>
      <c r="B28" s="195"/>
      <c r="C28" s="1031"/>
      <c r="D28" s="1036" t="s">
        <v>175</v>
      </c>
      <c r="E28" s="1037"/>
      <c r="F28" s="1037"/>
      <c r="G28" s="1038">
        <v>6198</v>
      </c>
      <c r="H28" s="1038">
        <v>6278</v>
      </c>
      <c r="I28" s="1038">
        <v>6436</v>
      </c>
      <c r="J28" s="1038">
        <v>6588</v>
      </c>
      <c r="K28" s="1038">
        <v>6934</v>
      </c>
      <c r="L28" s="1038">
        <v>7021</v>
      </c>
      <c r="M28" s="1040">
        <v>7342</v>
      </c>
      <c r="N28" s="1040">
        <v>7512</v>
      </c>
      <c r="O28" s="1040">
        <v>7507</v>
      </c>
      <c r="P28" s="1040">
        <v>7647</v>
      </c>
      <c r="Q28" s="1040">
        <v>8066</v>
      </c>
      <c r="R28" s="1041">
        <v>8022</v>
      </c>
      <c r="S28" s="582">
        <v>8098</v>
      </c>
      <c r="T28" s="582">
        <v>8561</v>
      </c>
      <c r="U28" s="582">
        <v>8483</v>
      </c>
      <c r="V28" s="582">
        <v>8429</v>
      </c>
      <c r="W28" s="582">
        <v>8380</v>
      </c>
      <c r="X28" s="581">
        <v>8419</v>
      </c>
      <c r="Y28" s="581">
        <v>8113</v>
      </c>
      <c r="Z28" s="581">
        <v>8021</v>
      </c>
      <c r="AA28" s="581">
        <v>7974</v>
      </c>
      <c r="AB28" s="581">
        <v>8033</v>
      </c>
      <c r="AC28" s="581">
        <v>8005</v>
      </c>
      <c r="AD28" s="1617">
        <v>7937</v>
      </c>
      <c r="AE28" s="86"/>
      <c r="AF28" s="454"/>
      <c r="AG28" s="454"/>
      <c r="AH28" s="454"/>
      <c r="AI28" s="454"/>
      <c r="AJ28" s="86"/>
      <c r="AK28" s="86"/>
      <c r="AL28" s="86"/>
      <c r="AM28" s="86"/>
    </row>
    <row r="29" spans="1:39" s="1" customFormat="1" ht="11.1" customHeight="1">
      <c r="A29" s="194"/>
      <c r="B29" s="195"/>
      <c r="C29" s="1031"/>
      <c r="D29" s="1036" t="s">
        <v>177</v>
      </c>
      <c r="E29" s="1037"/>
      <c r="F29" s="1037"/>
      <c r="G29" s="1038">
        <v>635</v>
      </c>
      <c r="H29" s="1038">
        <v>448</v>
      </c>
      <c r="I29" s="1038">
        <v>715</v>
      </c>
      <c r="J29" s="1038">
        <v>711</v>
      </c>
      <c r="K29" s="1038">
        <v>666</v>
      </c>
      <c r="L29" s="1038">
        <v>661</v>
      </c>
      <c r="M29" s="1040">
        <v>606</v>
      </c>
      <c r="N29" s="1040">
        <v>579</v>
      </c>
      <c r="O29" s="1040">
        <v>585</v>
      </c>
      <c r="P29" s="1040">
        <v>670</v>
      </c>
      <c r="Q29" s="1040">
        <v>628</v>
      </c>
      <c r="R29" s="1041">
        <v>584</v>
      </c>
      <c r="S29" s="582">
        <v>611</v>
      </c>
      <c r="T29" s="582">
        <v>820</v>
      </c>
      <c r="U29" s="582">
        <v>801</v>
      </c>
      <c r="V29" s="582">
        <v>802</v>
      </c>
      <c r="W29" s="582">
        <v>800</v>
      </c>
      <c r="X29" s="581">
        <v>884</v>
      </c>
      <c r="Y29" s="581">
        <v>1197</v>
      </c>
      <c r="Z29" s="581">
        <v>1179</v>
      </c>
      <c r="AA29" s="581">
        <v>1144</v>
      </c>
      <c r="AB29" s="581">
        <v>1270</v>
      </c>
      <c r="AC29" s="581">
        <v>1226</v>
      </c>
      <c r="AD29" s="1617">
        <v>1186</v>
      </c>
      <c r="AE29" s="86"/>
      <c r="AF29" s="454"/>
      <c r="AG29" s="454"/>
      <c r="AH29" s="454"/>
      <c r="AI29" s="454"/>
      <c r="AJ29" s="86"/>
      <c r="AK29" s="86"/>
      <c r="AL29" s="86"/>
      <c r="AM29" s="86"/>
    </row>
    <row r="30" spans="1:39" s="1" customFormat="1" ht="11.1" customHeight="1">
      <c r="A30" s="194"/>
      <c r="B30" s="195"/>
      <c r="C30" s="1031"/>
      <c r="D30" s="1036" t="s">
        <v>179</v>
      </c>
      <c r="E30" s="1037"/>
      <c r="F30" s="1037"/>
      <c r="G30" s="1038">
        <v>364</v>
      </c>
      <c r="H30" s="1038">
        <v>333</v>
      </c>
      <c r="I30" s="1038">
        <v>337</v>
      </c>
      <c r="J30" s="1038">
        <v>330</v>
      </c>
      <c r="K30" s="1038">
        <v>336</v>
      </c>
      <c r="L30" s="1038">
        <v>335</v>
      </c>
      <c r="M30" s="1042">
        <v>89</v>
      </c>
      <c r="N30" s="1040">
        <v>75</v>
      </c>
      <c r="O30" s="1040">
        <v>99</v>
      </c>
      <c r="P30" s="1040">
        <v>94</v>
      </c>
      <c r="Q30" s="1042">
        <v>104</v>
      </c>
      <c r="R30" s="1043">
        <v>91</v>
      </c>
      <c r="S30" s="584">
        <v>93</v>
      </c>
      <c r="T30" s="584">
        <v>112</v>
      </c>
      <c r="U30" s="584">
        <v>118</v>
      </c>
      <c r="V30" s="584">
        <v>155</v>
      </c>
      <c r="W30" s="584">
        <v>262</v>
      </c>
      <c r="X30" s="583">
        <v>284</v>
      </c>
      <c r="Y30" s="583">
        <v>256</v>
      </c>
      <c r="Z30" s="583">
        <v>299</v>
      </c>
      <c r="AA30" s="583">
        <v>324</v>
      </c>
      <c r="AB30" s="583">
        <v>388</v>
      </c>
      <c r="AC30" s="583">
        <v>745</v>
      </c>
      <c r="AD30" s="1628">
        <v>447</v>
      </c>
      <c r="AE30" s="86"/>
      <c r="AF30" s="454"/>
      <c r="AG30" s="454"/>
      <c r="AH30" s="454"/>
      <c r="AI30" s="454"/>
      <c r="AJ30" s="86"/>
      <c r="AK30" s="86"/>
      <c r="AL30" s="86"/>
      <c r="AM30" s="86"/>
    </row>
    <row r="31" spans="1:39" s="1" customFormat="1" ht="11.1" customHeight="1" thickBot="1">
      <c r="A31" s="194"/>
      <c r="B31" s="195"/>
      <c r="C31" s="1031"/>
      <c r="D31" s="1032" t="s">
        <v>181</v>
      </c>
      <c r="E31" s="1032"/>
      <c r="F31" s="1032"/>
      <c r="G31" s="1033">
        <v>499193</v>
      </c>
      <c r="H31" s="1033">
        <v>512850</v>
      </c>
      <c r="I31" s="1033">
        <v>518857</v>
      </c>
      <c r="J31" s="1034">
        <v>528560</v>
      </c>
      <c r="K31" s="1034">
        <v>523105</v>
      </c>
      <c r="L31" s="1034">
        <v>508412</v>
      </c>
      <c r="M31" s="1034">
        <v>513883</v>
      </c>
      <c r="N31" s="1034">
        <v>520855</v>
      </c>
      <c r="O31" s="1034">
        <v>533819</v>
      </c>
      <c r="P31" s="1034">
        <v>526119</v>
      </c>
      <c r="Q31" s="1034">
        <v>547009</v>
      </c>
      <c r="R31" s="1035">
        <v>562364</v>
      </c>
      <c r="S31" s="577">
        <v>564237</v>
      </c>
      <c r="T31" s="577">
        <v>558479</v>
      </c>
      <c r="U31" s="577">
        <v>565047</v>
      </c>
      <c r="V31" s="577">
        <v>594698</v>
      </c>
      <c r="W31" s="577">
        <v>582747</v>
      </c>
      <c r="X31" s="576">
        <v>599548</v>
      </c>
      <c r="Y31" s="576">
        <v>622475</v>
      </c>
      <c r="Z31" s="576">
        <v>652932</v>
      </c>
      <c r="AA31" s="576">
        <v>674523</v>
      </c>
      <c r="AB31" s="576">
        <v>664258</v>
      </c>
      <c r="AC31" s="576">
        <v>678538</v>
      </c>
      <c r="AD31" s="1627">
        <v>702011</v>
      </c>
      <c r="AE31" s="86"/>
      <c r="AF31" s="454"/>
      <c r="AG31" s="454"/>
      <c r="AH31" s="454"/>
      <c r="AI31" s="454"/>
      <c r="AJ31" s="86"/>
      <c r="AK31" s="86"/>
      <c r="AL31" s="86"/>
      <c r="AM31" s="86"/>
    </row>
    <row r="32" spans="1:39" s="1" customFormat="1" ht="11.1" customHeight="1" thickTop="1">
      <c r="A32" s="194"/>
      <c r="B32" s="195"/>
      <c r="C32" s="1031"/>
      <c r="D32" s="1044" t="s">
        <v>183</v>
      </c>
      <c r="E32" s="1044"/>
      <c r="F32" s="1044"/>
      <c r="G32" s="1042">
        <v>461248</v>
      </c>
      <c r="H32" s="1042">
        <v>470791</v>
      </c>
      <c r="I32" s="1042">
        <v>475793</v>
      </c>
      <c r="J32" s="1042">
        <v>484602</v>
      </c>
      <c r="K32" s="1042">
        <v>476792</v>
      </c>
      <c r="L32" s="1042">
        <v>463939</v>
      </c>
      <c r="M32" s="1045">
        <v>468717</v>
      </c>
      <c r="N32" s="1040">
        <v>473507</v>
      </c>
      <c r="O32" s="1040">
        <v>485204</v>
      </c>
      <c r="P32" s="1040">
        <v>477806</v>
      </c>
      <c r="Q32" s="1042">
        <v>498226</v>
      </c>
      <c r="R32" s="1043">
        <v>511467</v>
      </c>
      <c r="S32" s="584">
        <v>512028</v>
      </c>
      <c r="T32" s="584">
        <v>506409</v>
      </c>
      <c r="U32" s="584">
        <v>512948</v>
      </c>
      <c r="V32" s="584">
        <v>541908</v>
      </c>
      <c r="W32" s="584">
        <v>530197</v>
      </c>
      <c r="X32" s="583">
        <v>546628</v>
      </c>
      <c r="Y32" s="583">
        <v>569751</v>
      </c>
      <c r="Z32" s="583">
        <v>599553</v>
      </c>
      <c r="AA32" s="583">
        <v>619878</v>
      </c>
      <c r="AB32" s="583">
        <v>609465</v>
      </c>
      <c r="AC32" s="583">
        <v>624091</v>
      </c>
      <c r="AD32" s="1628">
        <v>646108</v>
      </c>
      <c r="AE32" s="454"/>
      <c r="AF32" s="454"/>
      <c r="AG32" s="454"/>
      <c r="AH32" s="454"/>
      <c r="AI32" s="454"/>
      <c r="AJ32" s="86"/>
      <c r="AK32" s="86"/>
      <c r="AL32" s="86"/>
      <c r="AM32" s="86"/>
    </row>
    <row r="33" spans="1:39" s="1" customFormat="1" ht="11.1" customHeight="1">
      <c r="A33" s="173"/>
      <c r="B33" s="195"/>
      <c r="C33" s="1031"/>
      <c r="D33" s="1036" t="s">
        <v>185</v>
      </c>
      <c r="E33" s="1037"/>
      <c r="F33" s="1037"/>
      <c r="G33" s="1038">
        <v>366280</v>
      </c>
      <c r="H33" s="1038">
        <v>387955</v>
      </c>
      <c r="I33" s="1038">
        <v>396816</v>
      </c>
      <c r="J33" s="1038">
        <v>401842</v>
      </c>
      <c r="K33" s="1038">
        <v>397409</v>
      </c>
      <c r="L33" s="1038">
        <v>395797</v>
      </c>
      <c r="M33" s="1046">
        <v>399483</v>
      </c>
      <c r="N33" s="1047">
        <v>400092</v>
      </c>
      <c r="O33" s="1046">
        <v>405870</v>
      </c>
      <c r="P33" s="1046">
        <v>413617</v>
      </c>
      <c r="Q33" s="1046">
        <v>423172</v>
      </c>
      <c r="R33" s="1048">
        <v>425477</v>
      </c>
      <c r="S33" s="589">
        <v>432239</v>
      </c>
      <c r="T33" s="589">
        <v>435279</v>
      </c>
      <c r="U33" s="589">
        <v>430375</v>
      </c>
      <c r="V33" s="589">
        <v>439601</v>
      </c>
      <c r="W33" s="589">
        <v>450767</v>
      </c>
      <c r="X33" s="588">
        <v>474347</v>
      </c>
      <c r="Y33" s="588">
        <v>492567</v>
      </c>
      <c r="Z33" s="588">
        <v>519527</v>
      </c>
      <c r="AA33" s="588">
        <v>535979</v>
      </c>
      <c r="AB33" s="588">
        <v>533743</v>
      </c>
      <c r="AC33" s="588">
        <v>535967</v>
      </c>
      <c r="AD33" s="1618">
        <v>557745</v>
      </c>
      <c r="AE33" s="992"/>
      <c r="AF33" s="454"/>
      <c r="AG33" s="454"/>
      <c r="AH33" s="454"/>
      <c r="AI33" s="454"/>
      <c r="AJ33" s="86"/>
      <c r="AK33" s="86"/>
      <c r="AL33" s="86"/>
      <c r="AM33" s="86"/>
    </row>
    <row r="34" spans="1:39" s="1" customFormat="1" ht="11.1" customHeight="1">
      <c r="A34" s="173"/>
      <c r="B34" s="196"/>
      <c r="C34" s="1031"/>
      <c r="D34" s="1036" t="s">
        <v>74</v>
      </c>
      <c r="E34" s="1037"/>
      <c r="F34" s="1037"/>
      <c r="G34" s="1038">
        <v>32135</v>
      </c>
      <c r="H34" s="1038">
        <v>28405</v>
      </c>
      <c r="I34" s="1038">
        <v>27760</v>
      </c>
      <c r="J34" s="1038">
        <v>27561</v>
      </c>
      <c r="K34" s="1038">
        <v>27579</v>
      </c>
      <c r="L34" s="1038">
        <v>26112</v>
      </c>
      <c r="M34" s="1040">
        <v>25303</v>
      </c>
      <c r="N34" s="1040">
        <v>26811</v>
      </c>
      <c r="O34" s="1040">
        <v>29437</v>
      </c>
      <c r="P34" s="1040">
        <v>26557</v>
      </c>
      <c r="Q34" s="1040">
        <v>23511</v>
      </c>
      <c r="R34" s="1041">
        <v>23911</v>
      </c>
      <c r="S34" s="582">
        <v>21857</v>
      </c>
      <c r="T34" s="582">
        <v>20811</v>
      </c>
      <c r="U34" s="582">
        <v>22947</v>
      </c>
      <c r="V34" s="582">
        <v>26203</v>
      </c>
      <c r="W34" s="582">
        <v>23480</v>
      </c>
      <c r="X34" s="581">
        <v>22283</v>
      </c>
      <c r="Y34" s="581">
        <v>22977</v>
      </c>
      <c r="Z34" s="581">
        <v>24849</v>
      </c>
      <c r="AA34" s="581">
        <v>25262</v>
      </c>
      <c r="AB34" s="581">
        <v>26499</v>
      </c>
      <c r="AC34" s="581">
        <v>28715</v>
      </c>
      <c r="AD34" s="1617">
        <v>31297</v>
      </c>
      <c r="AE34" s="992"/>
      <c r="AF34" s="454"/>
      <c r="AG34" s="454"/>
      <c r="AH34" s="454"/>
      <c r="AI34" s="454"/>
      <c r="AJ34" s="86"/>
      <c r="AK34" s="86"/>
      <c r="AL34" s="86"/>
      <c r="AM34" s="86"/>
    </row>
    <row r="35" spans="1:39" s="1" customFormat="1" ht="11.1" customHeight="1">
      <c r="A35" s="174"/>
      <c r="B35" s="174"/>
      <c r="C35" s="1031"/>
      <c r="D35" s="1036" t="s">
        <v>537</v>
      </c>
      <c r="E35" s="1037"/>
      <c r="F35" s="1049"/>
      <c r="G35" s="1038">
        <v>23531</v>
      </c>
      <c r="H35" s="1038">
        <v>27015</v>
      </c>
      <c r="I35" s="1038">
        <v>22609</v>
      </c>
      <c r="J35" s="1038">
        <v>22246</v>
      </c>
      <c r="K35" s="1038">
        <v>22871</v>
      </c>
      <c r="L35" s="1038">
        <v>23032</v>
      </c>
      <c r="M35" s="1040">
        <v>21961</v>
      </c>
      <c r="N35" s="1040">
        <v>19882</v>
      </c>
      <c r="O35" s="1040">
        <v>21030</v>
      </c>
      <c r="P35" s="1040">
        <v>21276</v>
      </c>
      <c r="Q35" s="1040">
        <v>22450</v>
      </c>
      <c r="R35" s="1041">
        <v>24918</v>
      </c>
      <c r="S35" s="582">
        <v>26245</v>
      </c>
      <c r="T35" s="582">
        <v>28018</v>
      </c>
      <c r="U35" s="582">
        <v>30072</v>
      </c>
      <c r="V35" s="582">
        <v>30688</v>
      </c>
      <c r="W35" s="582">
        <v>31889</v>
      </c>
      <c r="X35" s="581">
        <v>32424</v>
      </c>
      <c r="Y35" s="581">
        <v>32106</v>
      </c>
      <c r="Z35" s="581">
        <v>32632</v>
      </c>
      <c r="AA35" s="581">
        <v>32773</v>
      </c>
      <c r="AB35" s="581">
        <v>31738</v>
      </c>
      <c r="AC35" s="581">
        <v>30693</v>
      </c>
      <c r="AD35" s="1617">
        <v>31334</v>
      </c>
      <c r="AE35" s="992"/>
      <c r="AF35" s="454"/>
      <c r="AG35" s="454"/>
      <c r="AH35" s="454"/>
      <c r="AI35" s="454"/>
      <c r="AJ35" s="86"/>
      <c r="AK35" s="86"/>
      <c r="AL35" s="86"/>
      <c r="AM35" s="86"/>
    </row>
    <row r="36" spans="1:39" s="1" customFormat="1" ht="11.1" customHeight="1">
      <c r="A36" s="173"/>
      <c r="B36" s="174"/>
      <c r="C36" s="1031"/>
      <c r="D36" s="1037" t="s">
        <v>190</v>
      </c>
      <c r="E36" s="1037"/>
      <c r="F36" s="1037"/>
      <c r="G36" s="1038">
        <v>39302</v>
      </c>
      <c r="H36" s="1038">
        <v>27416</v>
      </c>
      <c r="I36" s="1038">
        <v>28608</v>
      </c>
      <c r="J36" s="1038">
        <v>32953</v>
      </c>
      <c r="K36" s="1038">
        <v>28933</v>
      </c>
      <c r="L36" s="1038">
        <v>18998</v>
      </c>
      <c r="M36" s="1042">
        <v>21970</v>
      </c>
      <c r="N36" s="1042">
        <v>26722</v>
      </c>
      <c r="O36" s="1042">
        <v>28867</v>
      </c>
      <c r="P36" s="1042">
        <v>16356</v>
      </c>
      <c r="Q36" s="1042">
        <v>29093</v>
      </c>
      <c r="R36" s="1043">
        <v>37161</v>
      </c>
      <c r="S36" s="584">
        <v>31687</v>
      </c>
      <c r="T36" s="584">
        <v>22301</v>
      </c>
      <c r="U36" s="584">
        <v>29554</v>
      </c>
      <c r="V36" s="584">
        <v>45416</v>
      </c>
      <c r="W36" s="584">
        <v>24061</v>
      </c>
      <c r="X36" s="583">
        <v>17574</v>
      </c>
      <c r="Y36" s="583">
        <v>22101</v>
      </c>
      <c r="Z36" s="583">
        <v>22545</v>
      </c>
      <c r="AA36" s="583">
        <v>25864</v>
      </c>
      <c r="AB36" s="583">
        <v>17485</v>
      </c>
      <c r="AC36" s="583">
        <v>28716</v>
      </c>
      <c r="AD36" s="1628">
        <v>25732</v>
      </c>
      <c r="AE36" s="992"/>
      <c r="AF36" s="454"/>
      <c r="AG36" s="454"/>
      <c r="AH36" s="454"/>
      <c r="AI36" s="454"/>
      <c r="AJ36" s="86"/>
      <c r="AK36" s="86"/>
      <c r="AL36" s="86"/>
      <c r="AM36" s="86"/>
    </row>
    <row r="37" spans="1:39" s="1" customFormat="1" ht="11.1" customHeight="1">
      <c r="A37" s="173"/>
      <c r="B37" s="174"/>
      <c r="C37" s="1031"/>
      <c r="D37" s="1050" t="s">
        <v>192</v>
      </c>
      <c r="E37" s="1050"/>
      <c r="F37" s="1050"/>
      <c r="G37" s="1051">
        <v>37945</v>
      </c>
      <c r="H37" s="1051">
        <v>42059</v>
      </c>
      <c r="I37" s="1051">
        <v>43064</v>
      </c>
      <c r="J37" s="1052">
        <v>43958</v>
      </c>
      <c r="K37" s="1052">
        <v>46313</v>
      </c>
      <c r="L37" s="1052">
        <v>44473</v>
      </c>
      <c r="M37" s="1052">
        <v>45166</v>
      </c>
      <c r="N37" s="1052">
        <v>47348</v>
      </c>
      <c r="O37" s="1052">
        <v>48615</v>
      </c>
      <c r="P37" s="1052">
        <v>48313</v>
      </c>
      <c r="Q37" s="1052">
        <v>48783</v>
      </c>
      <c r="R37" s="1053">
        <v>50897</v>
      </c>
      <c r="S37" s="593">
        <v>52209</v>
      </c>
      <c r="T37" s="593">
        <v>52070</v>
      </c>
      <c r="U37" s="593">
        <v>52099</v>
      </c>
      <c r="V37" s="593">
        <v>52790</v>
      </c>
      <c r="W37" s="593">
        <v>52550</v>
      </c>
      <c r="X37" s="592">
        <v>52920</v>
      </c>
      <c r="Y37" s="592">
        <v>52724</v>
      </c>
      <c r="Z37" s="592">
        <v>53379</v>
      </c>
      <c r="AA37" s="592">
        <v>54645</v>
      </c>
      <c r="AB37" s="592">
        <v>54793</v>
      </c>
      <c r="AC37" s="592">
        <v>54447</v>
      </c>
      <c r="AD37" s="1603">
        <v>55903</v>
      </c>
      <c r="AE37" s="992"/>
      <c r="AF37" s="454"/>
      <c r="AG37" s="454"/>
      <c r="AH37" s="454"/>
      <c r="AI37" s="454"/>
      <c r="AJ37" s="86"/>
      <c r="AK37" s="86"/>
      <c r="AL37" s="86"/>
      <c r="AM37" s="86"/>
    </row>
    <row r="38" spans="1:39" s="1" customFormat="1" ht="11.1" customHeight="1">
      <c r="A38" s="173"/>
      <c r="B38" s="174"/>
      <c r="C38" s="103"/>
      <c r="D38" s="313"/>
      <c r="E38" s="313"/>
      <c r="F38" s="313"/>
      <c r="G38" s="224"/>
      <c r="H38" s="224"/>
      <c r="I38" s="224"/>
      <c r="J38" s="224"/>
      <c r="K38" s="224"/>
      <c r="L38" s="224"/>
      <c r="M38" s="224"/>
      <c r="N38" s="224"/>
      <c r="O38" s="224"/>
      <c r="P38" s="224"/>
      <c r="Q38" s="224"/>
      <c r="R38" s="469"/>
      <c r="S38" s="469"/>
      <c r="T38" s="469"/>
      <c r="U38" s="1262"/>
      <c r="V38" s="1262"/>
      <c r="W38" s="1262"/>
      <c r="X38" s="1262"/>
      <c r="Y38" s="1262"/>
      <c r="Z38" s="1559"/>
      <c r="AA38" s="1559"/>
      <c r="AB38" s="1559"/>
      <c r="AC38" s="1559"/>
      <c r="AD38" s="1262"/>
      <c r="AE38" s="1262"/>
      <c r="AF38" s="86"/>
      <c r="AG38" s="86"/>
      <c r="AH38" s="86"/>
      <c r="AI38" s="86"/>
      <c r="AJ38" s="86"/>
      <c r="AK38" s="86"/>
      <c r="AL38" s="86"/>
      <c r="AM38" s="86"/>
    </row>
    <row r="39" spans="1:39" s="1" customFormat="1" ht="11.1" customHeight="1">
      <c r="A39" s="173"/>
      <c r="B39" s="174"/>
      <c r="C39" s="365"/>
      <c r="D39" s="329" t="s">
        <v>198</v>
      </c>
      <c r="E39" s="366"/>
      <c r="F39" s="366"/>
      <c r="G39" s="94"/>
      <c r="H39" s="94"/>
      <c r="I39" s="94"/>
      <c r="J39" s="94"/>
      <c r="K39" s="212"/>
      <c r="L39" s="319"/>
      <c r="M39" s="319"/>
      <c r="N39" s="319"/>
      <c r="O39" s="319"/>
      <c r="P39" s="319"/>
      <c r="Q39" s="319"/>
      <c r="R39" s="460"/>
      <c r="S39" s="460"/>
      <c r="T39" s="460"/>
      <c r="U39" s="460"/>
      <c r="V39" s="460"/>
      <c r="W39" s="460"/>
      <c r="X39" s="460"/>
      <c r="Y39" s="460"/>
      <c r="Z39" s="345"/>
      <c r="AA39" s="345"/>
      <c r="AB39" s="345"/>
      <c r="AC39" s="345"/>
      <c r="AD39" s="460" t="s">
        <v>540</v>
      </c>
      <c r="AE39" s="460"/>
      <c r="AF39" s="86"/>
      <c r="AG39" s="86"/>
      <c r="AH39" s="86"/>
      <c r="AI39" s="86"/>
      <c r="AJ39" s="86"/>
      <c r="AK39" s="86"/>
      <c r="AL39" s="86"/>
      <c r="AM39" s="86"/>
    </row>
    <row r="40" spans="1:39" s="1" customFormat="1" ht="11.1" customHeight="1" thickBot="1">
      <c r="A40" s="173"/>
      <c r="B40" s="174"/>
      <c r="C40" s="103"/>
      <c r="D40" s="575" t="s">
        <v>166</v>
      </c>
      <c r="E40" s="575"/>
      <c r="F40" s="575"/>
      <c r="G40" s="576">
        <v>345963</v>
      </c>
      <c r="H40" s="576">
        <v>355123</v>
      </c>
      <c r="I40" s="576">
        <v>362290</v>
      </c>
      <c r="J40" s="576">
        <v>366498</v>
      </c>
      <c r="K40" s="576">
        <v>369872</v>
      </c>
      <c r="L40" s="576">
        <v>366335</v>
      </c>
      <c r="M40" s="576">
        <v>368666</v>
      </c>
      <c r="N40" s="576">
        <v>377195</v>
      </c>
      <c r="O40" s="576">
        <v>383597</v>
      </c>
      <c r="P40" s="576">
        <v>378886</v>
      </c>
      <c r="Q40" s="576">
        <v>386718</v>
      </c>
      <c r="R40" s="577">
        <v>383642</v>
      </c>
      <c r="S40" s="577">
        <v>391410</v>
      </c>
      <c r="T40" s="577">
        <v>392601</v>
      </c>
      <c r="U40" s="577">
        <v>396259</v>
      </c>
      <c r="V40" s="1035">
        <v>410579</v>
      </c>
      <c r="W40" s="577">
        <v>417557</v>
      </c>
      <c r="X40" s="576">
        <v>420982</v>
      </c>
      <c r="Y40" s="576">
        <v>435056</v>
      </c>
      <c r="Z40" s="576">
        <v>449362</v>
      </c>
      <c r="AA40" s="576">
        <v>462085</v>
      </c>
      <c r="AB40" s="576">
        <v>462919</v>
      </c>
      <c r="AC40" s="576">
        <v>472587</v>
      </c>
      <c r="AD40" s="1627">
        <v>470831</v>
      </c>
      <c r="AE40" s="582"/>
      <c r="AF40" s="86"/>
      <c r="AG40" s="86"/>
      <c r="AH40" s="86"/>
      <c r="AI40" s="86"/>
      <c r="AJ40" s="86"/>
      <c r="AK40" s="86"/>
      <c r="AL40" s="86"/>
      <c r="AM40" s="86"/>
    </row>
    <row r="41" spans="1:39" s="1" customFormat="1" ht="11.1" customHeight="1" thickTop="1">
      <c r="A41" s="173"/>
      <c r="B41" s="174"/>
      <c r="C41" s="103"/>
      <c r="D41" s="578" t="s">
        <v>168</v>
      </c>
      <c r="E41" s="94"/>
      <c r="F41" s="94"/>
      <c r="G41" s="579">
        <v>11406</v>
      </c>
      <c r="H41" s="579">
        <v>10131</v>
      </c>
      <c r="I41" s="579">
        <v>11551</v>
      </c>
      <c r="J41" s="579">
        <v>11555</v>
      </c>
      <c r="K41" s="579">
        <v>10741</v>
      </c>
      <c r="L41" s="579">
        <v>10727</v>
      </c>
      <c r="M41" s="580">
        <v>11326</v>
      </c>
      <c r="N41" s="581">
        <v>11271</v>
      </c>
      <c r="O41" s="581">
        <v>12299</v>
      </c>
      <c r="P41" s="581">
        <v>11200</v>
      </c>
      <c r="Q41" s="581">
        <v>11072</v>
      </c>
      <c r="R41" s="582">
        <v>10853</v>
      </c>
      <c r="S41" s="582">
        <v>11221</v>
      </c>
      <c r="T41" s="582">
        <v>15192</v>
      </c>
      <c r="U41" s="582">
        <v>11778</v>
      </c>
      <c r="V41" s="1041">
        <v>15916</v>
      </c>
      <c r="W41" s="582">
        <v>11723</v>
      </c>
      <c r="X41" s="581">
        <v>16821</v>
      </c>
      <c r="Y41" s="581">
        <v>16358</v>
      </c>
      <c r="Z41" s="581">
        <v>19662</v>
      </c>
      <c r="AA41" s="581">
        <v>17984</v>
      </c>
      <c r="AB41" s="581">
        <v>19497</v>
      </c>
      <c r="AC41" s="581">
        <v>18176</v>
      </c>
      <c r="AD41" s="1617">
        <v>16094</v>
      </c>
      <c r="AE41" s="582"/>
      <c r="AF41" s="86"/>
      <c r="AG41" s="86"/>
      <c r="AH41" s="86"/>
      <c r="AI41" s="86"/>
      <c r="AJ41" s="86"/>
      <c r="AK41" s="86"/>
      <c r="AL41" s="86"/>
      <c r="AM41" s="86"/>
    </row>
    <row r="42" spans="1:39" s="1" customFormat="1" ht="11.1" customHeight="1">
      <c r="A42" s="174"/>
      <c r="B42" s="174"/>
      <c r="C42" s="103"/>
      <c r="D42" s="578" t="s">
        <v>169</v>
      </c>
      <c r="E42" s="94"/>
      <c r="F42" s="94"/>
      <c r="G42" s="579">
        <v>46562</v>
      </c>
      <c r="H42" s="579">
        <v>50347</v>
      </c>
      <c r="I42" s="579">
        <v>48296</v>
      </c>
      <c r="J42" s="579">
        <v>50170</v>
      </c>
      <c r="K42" s="579">
        <v>51214</v>
      </c>
      <c r="L42" s="579">
        <v>51492</v>
      </c>
      <c r="M42" s="581">
        <v>53137</v>
      </c>
      <c r="N42" s="581">
        <v>54151</v>
      </c>
      <c r="O42" s="581">
        <v>55946</v>
      </c>
      <c r="P42" s="581">
        <v>55600</v>
      </c>
      <c r="Q42" s="581">
        <v>56985</v>
      </c>
      <c r="R42" s="582">
        <v>59928</v>
      </c>
      <c r="S42" s="582">
        <v>61978</v>
      </c>
      <c r="T42" s="582">
        <v>60942</v>
      </c>
      <c r="U42" s="582">
        <v>63408</v>
      </c>
      <c r="V42" s="1041">
        <v>64993</v>
      </c>
      <c r="W42" s="582">
        <v>66259</v>
      </c>
      <c r="X42" s="581">
        <v>65026</v>
      </c>
      <c r="Y42" s="581">
        <v>64691</v>
      </c>
      <c r="Z42" s="581">
        <v>66684</v>
      </c>
      <c r="AA42" s="581">
        <v>68186</v>
      </c>
      <c r="AB42" s="581">
        <v>69634</v>
      </c>
      <c r="AC42" s="581">
        <v>71879</v>
      </c>
      <c r="AD42" s="1617">
        <v>68626</v>
      </c>
      <c r="AE42" s="582"/>
      <c r="AF42" s="86"/>
      <c r="AG42" s="86"/>
      <c r="AH42" s="86"/>
      <c r="AI42" s="86"/>
      <c r="AJ42" s="86"/>
      <c r="AK42" s="86"/>
      <c r="AL42" s="86"/>
      <c r="AM42" s="86"/>
    </row>
    <row r="43" spans="1:39" s="1" customFormat="1" ht="11.1" customHeight="1">
      <c r="A43" s="173"/>
      <c r="B43" s="174"/>
      <c r="C43" s="103"/>
      <c r="D43" s="578" t="s">
        <v>171</v>
      </c>
      <c r="E43" s="94"/>
      <c r="F43" s="94"/>
      <c r="G43" s="579">
        <v>282591</v>
      </c>
      <c r="H43" s="579">
        <v>289267</v>
      </c>
      <c r="I43" s="579">
        <v>297298</v>
      </c>
      <c r="J43" s="579">
        <v>299721</v>
      </c>
      <c r="K43" s="579">
        <v>302855</v>
      </c>
      <c r="L43" s="579">
        <v>299739</v>
      </c>
      <c r="M43" s="581">
        <v>300034</v>
      </c>
      <c r="N43" s="581">
        <v>307587</v>
      </c>
      <c r="O43" s="581">
        <v>311407</v>
      </c>
      <c r="P43" s="581">
        <v>308068</v>
      </c>
      <c r="Q43" s="581">
        <v>314568</v>
      </c>
      <c r="R43" s="582">
        <v>309026</v>
      </c>
      <c r="S43" s="582">
        <v>314399</v>
      </c>
      <c r="T43" s="582">
        <v>312869</v>
      </c>
      <c r="U43" s="582">
        <v>317160</v>
      </c>
      <c r="V43" s="1041">
        <v>325877</v>
      </c>
      <c r="W43" s="582">
        <v>335726</v>
      </c>
      <c r="X43" s="581">
        <v>335063</v>
      </c>
      <c r="Y43" s="581">
        <v>350135</v>
      </c>
      <c r="Z43" s="581">
        <v>359182</v>
      </c>
      <c r="AA43" s="581">
        <v>371851</v>
      </c>
      <c r="AB43" s="581">
        <v>369674</v>
      </c>
      <c r="AC43" s="581">
        <v>378273</v>
      </c>
      <c r="AD43" s="1617">
        <v>381166</v>
      </c>
      <c r="AE43" s="582"/>
      <c r="AF43" s="86"/>
      <c r="AG43" s="86"/>
      <c r="AH43" s="86"/>
      <c r="AI43" s="86"/>
      <c r="AJ43" s="86"/>
      <c r="AK43" s="86"/>
      <c r="AL43" s="86"/>
      <c r="AM43" s="86"/>
    </row>
    <row r="44" spans="1:39" s="1" customFormat="1" ht="11.1" customHeight="1">
      <c r="A44" s="173"/>
      <c r="B44" s="174"/>
      <c r="C44" s="228"/>
      <c r="D44" s="578" t="s">
        <v>173</v>
      </c>
      <c r="E44" s="94"/>
      <c r="F44" s="94"/>
      <c r="G44" s="579">
        <v>493</v>
      </c>
      <c r="H44" s="579">
        <v>476</v>
      </c>
      <c r="I44" s="579">
        <v>349</v>
      </c>
      <c r="J44" s="579">
        <v>305</v>
      </c>
      <c r="K44" s="579">
        <v>213</v>
      </c>
      <c r="L44" s="579">
        <v>151</v>
      </c>
      <c r="M44" s="581">
        <v>102</v>
      </c>
      <c r="N44" s="581">
        <v>186</v>
      </c>
      <c r="O44" s="581">
        <v>104</v>
      </c>
      <c r="P44" s="581">
        <v>59</v>
      </c>
      <c r="Q44" s="581">
        <v>63</v>
      </c>
      <c r="R44" s="582">
        <v>151</v>
      </c>
      <c r="S44" s="582">
        <v>286</v>
      </c>
      <c r="T44" s="582">
        <v>95</v>
      </c>
      <c r="U44" s="582">
        <v>334</v>
      </c>
      <c r="V44" s="1041">
        <v>129</v>
      </c>
      <c r="W44" s="582">
        <v>80</v>
      </c>
      <c r="X44" s="581">
        <v>209</v>
      </c>
      <c r="Y44" s="581">
        <v>114</v>
      </c>
      <c r="Z44" s="581">
        <v>82</v>
      </c>
      <c r="AA44" s="581">
        <v>215</v>
      </c>
      <c r="AB44" s="581">
        <v>168</v>
      </c>
      <c r="AC44" s="581">
        <v>209</v>
      </c>
      <c r="AD44" s="1617">
        <v>548</v>
      </c>
    </row>
    <row r="45" spans="1:39" s="1" customFormat="1" ht="11.1" customHeight="1">
      <c r="A45" s="173"/>
      <c r="B45" s="174"/>
      <c r="C45" s="228"/>
      <c r="D45" s="578" t="s">
        <v>175</v>
      </c>
      <c r="E45" s="94"/>
      <c r="F45" s="94"/>
      <c r="G45" s="579">
        <v>2430</v>
      </c>
      <c r="H45" s="579">
        <v>2332</v>
      </c>
      <c r="I45" s="579">
        <v>2274</v>
      </c>
      <c r="J45" s="579">
        <v>2236</v>
      </c>
      <c r="K45" s="579">
        <v>2336</v>
      </c>
      <c r="L45" s="579">
        <v>2312</v>
      </c>
      <c r="M45" s="581">
        <v>2294</v>
      </c>
      <c r="N45" s="581">
        <v>2332</v>
      </c>
      <c r="O45" s="581">
        <v>2335</v>
      </c>
      <c r="P45" s="581">
        <v>2320</v>
      </c>
      <c r="Q45" s="581">
        <v>2514</v>
      </c>
      <c r="R45" s="582">
        <v>2477</v>
      </c>
      <c r="S45" s="582">
        <v>2489</v>
      </c>
      <c r="T45" s="582">
        <v>2512</v>
      </c>
      <c r="U45" s="582">
        <v>2509</v>
      </c>
      <c r="V45" s="1041">
        <v>2475</v>
      </c>
      <c r="W45" s="582">
        <v>2537</v>
      </c>
      <c r="X45" s="581">
        <v>2626</v>
      </c>
      <c r="Y45" s="581">
        <v>2619</v>
      </c>
      <c r="Z45" s="581">
        <v>2630</v>
      </c>
      <c r="AA45" s="581">
        <v>2731</v>
      </c>
      <c r="AB45" s="581">
        <v>2775</v>
      </c>
      <c r="AC45" s="581">
        <v>2792</v>
      </c>
      <c r="AD45" s="1617">
        <v>2811</v>
      </c>
    </row>
    <row r="46" spans="1:39" s="1" customFormat="1" ht="11.1" customHeight="1">
      <c r="A46" s="173"/>
      <c r="B46" s="174"/>
      <c r="C46" s="228"/>
      <c r="D46" s="578" t="s">
        <v>177</v>
      </c>
      <c r="E46" s="94"/>
      <c r="F46" s="94"/>
      <c r="G46" s="579">
        <v>738</v>
      </c>
      <c r="H46" s="579">
        <v>891</v>
      </c>
      <c r="I46" s="579">
        <v>938</v>
      </c>
      <c r="J46" s="579">
        <v>880</v>
      </c>
      <c r="K46" s="579">
        <v>815</v>
      </c>
      <c r="L46" s="579">
        <v>761</v>
      </c>
      <c r="M46" s="581">
        <v>723</v>
      </c>
      <c r="N46" s="581">
        <v>661</v>
      </c>
      <c r="O46" s="581">
        <v>604</v>
      </c>
      <c r="P46" s="581">
        <v>539</v>
      </c>
      <c r="Q46" s="581">
        <v>549</v>
      </c>
      <c r="R46" s="582">
        <v>501</v>
      </c>
      <c r="S46" s="582">
        <v>459</v>
      </c>
      <c r="T46" s="582">
        <v>457</v>
      </c>
      <c r="U46" s="582">
        <v>564</v>
      </c>
      <c r="V46" s="1041">
        <v>607</v>
      </c>
      <c r="W46" s="582">
        <v>578</v>
      </c>
      <c r="X46" s="581">
        <v>582</v>
      </c>
      <c r="Y46" s="581">
        <v>557</v>
      </c>
      <c r="Z46" s="581">
        <v>546</v>
      </c>
      <c r="AA46" s="581">
        <v>516</v>
      </c>
      <c r="AB46" s="581">
        <v>511</v>
      </c>
      <c r="AC46" s="581">
        <v>568</v>
      </c>
      <c r="AD46" s="1617">
        <v>559</v>
      </c>
    </row>
    <row r="47" spans="1:39" s="1" customFormat="1" ht="11.1" customHeight="1">
      <c r="A47" s="173"/>
      <c r="B47" s="174"/>
      <c r="C47" s="228"/>
      <c r="D47" s="578" t="s">
        <v>179</v>
      </c>
      <c r="E47" s="94"/>
      <c r="F47" s="94"/>
      <c r="G47" s="579">
        <v>1743</v>
      </c>
      <c r="H47" s="579">
        <v>1679</v>
      </c>
      <c r="I47" s="579">
        <v>1584</v>
      </c>
      <c r="J47" s="579">
        <v>1631</v>
      </c>
      <c r="K47" s="579">
        <v>1698</v>
      </c>
      <c r="L47" s="579">
        <v>1153</v>
      </c>
      <c r="M47" s="583">
        <v>1050</v>
      </c>
      <c r="N47" s="581">
        <v>1007</v>
      </c>
      <c r="O47" s="581">
        <v>902</v>
      </c>
      <c r="P47" s="581">
        <v>1100</v>
      </c>
      <c r="Q47" s="583">
        <v>967</v>
      </c>
      <c r="R47" s="584">
        <v>706</v>
      </c>
      <c r="S47" s="584">
        <v>578</v>
      </c>
      <c r="T47" s="584">
        <v>534</v>
      </c>
      <c r="U47" s="584">
        <v>506</v>
      </c>
      <c r="V47" s="1043">
        <v>582</v>
      </c>
      <c r="W47" s="584">
        <v>654</v>
      </c>
      <c r="X47" s="583">
        <v>655</v>
      </c>
      <c r="Y47" s="583">
        <v>582</v>
      </c>
      <c r="Z47" s="583">
        <v>576</v>
      </c>
      <c r="AA47" s="583">
        <v>602</v>
      </c>
      <c r="AB47" s="583">
        <v>660</v>
      </c>
      <c r="AC47" s="583">
        <v>690</v>
      </c>
      <c r="AD47" s="1628">
        <v>1027</v>
      </c>
    </row>
    <row r="48" spans="1:39" s="1" customFormat="1" ht="11.1" customHeight="1" thickBot="1">
      <c r="A48" s="173"/>
      <c r="B48" s="174"/>
      <c r="C48" s="228"/>
      <c r="D48" s="575" t="s">
        <v>181</v>
      </c>
      <c r="E48" s="575"/>
      <c r="F48" s="575"/>
      <c r="G48" s="576">
        <v>345963</v>
      </c>
      <c r="H48" s="576">
        <v>355123</v>
      </c>
      <c r="I48" s="576">
        <v>362290</v>
      </c>
      <c r="J48" s="576">
        <v>366498</v>
      </c>
      <c r="K48" s="576">
        <v>369872</v>
      </c>
      <c r="L48" s="576">
        <v>366335</v>
      </c>
      <c r="M48" s="576">
        <v>368666</v>
      </c>
      <c r="N48" s="576">
        <v>377195</v>
      </c>
      <c r="O48" s="576">
        <v>383597</v>
      </c>
      <c r="P48" s="576">
        <v>378886</v>
      </c>
      <c r="Q48" s="576">
        <v>386718</v>
      </c>
      <c r="R48" s="577">
        <v>383642</v>
      </c>
      <c r="S48" s="577">
        <v>391410</v>
      </c>
      <c r="T48" s="577">
        <v>392601</v>
      </c>
      <c r="U48" s="577">
        <v>396259</v>
      </c>
      <c r="V48" s="1035">
        <v>410579</v>
      </c>
      <c r="W48" s="577">
        <v>417557</v>
      </c>
      <c r="X48" s="576">
        <v>420982</v>
      </c>
      <c r="Y48" s="576">
        <v>435056</v>
      </c>
      <c r="Z48" s="576">
        <v>449362</v>
      </c>
      <c r="AA48" s="576">
        <v>462085</v>
      </c>
      <c r="AB48" s="576">
        <v>462919</v>
      </c>
      <c r="AC48" s="576">
        <v>472587</v>
      </c>
      <c r="AD48" s="1627">
        <v>470831</v>
      </c>
    </row>
    <row r="49" spans="1:32" s="1" customFormat="1" ht="11.1" customHeight="1" thickTop="1">
      <c r="A49" s="173"/>
      <c r="B49" s="174"/>
      <c r="C49" s="228"/>
      <c r="D49" s="585" t="s">
        <v>183</v>
      </c>
      <c r="E49" s="585"/>
      <c r="F49" s="585"/>
      <c r="G49" s="583">
        <v>321398</v>
      </c>
      <c r="H49" s="583">
        <v>326655</v>
      </c>
      <c r="I49" s="583">
        <v>333524</v>
      </c>
      <c r="J49" s="583">
        <v>337028</v>
      </c>
      <c r="K49" s="583">
        <v>338413</v>
      </c>
      <c r="L49" s="583">
        <v>335248</v>
      </c>
      <c r="M49" s="586">
        <v>337786</v>
      </c>
      <c r="N49" s="581">
        <v>344889</v>
      </c>
      <c r="O49" s="581">
        <v>350720</v>
      </c>
      <c r="P49" s="581">
        <v>346125</v>
      </c>
      <c r="Q49" s="583">
        <v>353640</v>
      </c>
      <c r="R49" s="584">
        <v>349996</v>
      </c>
      <c r="S49" s="584">
        <v>357336</v>
      </c>
      <c r="T49" s="584">
        <v>358624</v>
      </c>
      <c r="U49" s="584">
        <v>362233</v>
      </c>
      <c r="V49" s="1043">
        <v>376036</v>
      </c>
      <c r="W49" s="584">
        <v>383308</v>
      </c>
      <c r="X49" s="583">
        <v>386691</v>
      </c>
      <c r="Y49" s="583">
        <v>400996</v>
      </c>
      <c r="Z49" s="583">
        <v>414908</v>
      </c>
      <c r="AA49" s="583">
        <v>426827</v>
      </c>
      <c r="AB49" s="583">
        <v>427730</v>
      </c>
      <c r="AC49" s="1777">
        <v>437593</v>
      </c>
      <c r="AD49" s="1780">
        <v>433822</v>
      </c>
      <c r="AE49" s="454"/>
    </row>
    <row r="50" spans="1:32" s="1" customFormat="1" ht="11.1" customHeight="1">
      <c r="A50" s="173"/>
      <c r="B50" s="174"/>
      <c r="C50" s="228"/>
      <c r="D50" s="578" t="s">
        <v>185</v>
      </c>
      <c r="E50" s="94"/>
      <c r="F50" s="94"/>
      <c r="G50" s="579">
        <v>268495</v>
      </c>
      <c r="H50" s="579">
        <v>280668</v>
      </c>
      <c r="I50" s="579">
        <v>287049</v>
      </c>
      <c r="J50" s="579">
        <v>293716</v>
      </c>
      <c r="K50" s="579">
        <v>294790</v>
      </c>
      <c r="L50" s="579">
        <v>293550</v>
      </c>
      <c r="M50" s="587">
        <v>297548</v>
      </c>
      <c r="N50" s="588">
        <v>304054</v>
      </c>
      <c r="O50" s="587">
        <v>309369</v>
      </c>
      <c r="P50" s="587">
        <v>309163</v>
      </c>
      <c r="Q50" s="587">
        <v>314888</v>
      </c>
      <c r="R50" s="589">
        <v>309053</v>
      </c>
      <c r="S50" s="589">
        <v>316603</v>
      </c>
      <c r="T50" s="589">
        <v>317966</v>
      </c>
      <c r="U50" s="589">
        <v>317197</v>
      </c>
      <c r="V50" s="1048">
        <v>326927</v>
      </c>
      <c r="W50" s="589">
        <v>336222</v>
      </c>
      <c r="X50" s="588">
        <v>341458</v>
      </c>
      <c r="Y50" s="588">
        <v>355087</v>
      </c>
      <c r="Z50" s="588">
        <v>370121</v>
      </c>
      <c r="AA50" s="588">
        <v>381367</v>
      </c>
      <c r="AB50" s="588">
        <v>383996</v>
      </c>
      <c r="AC50" s="1778">
        <v>391647</v>
      </c>
      <c r="AD50" s="1781">
        <v>387677</v>
      </c>
    </row>
    <row r="51" spans="1:32" s="1" customFormat="1" ht="11.1" customHeight="1">
      <c r="A51" s="173"/>
      <c r="B51" s="174"/>
      <c r="C51" s="228"/>
      <c r="D51" s="578" t="s">
        <v>74</v>
      </c>
      <c r="E51" s="94"/>
      <c r="F51" s="94"/>
      <c r="G51" s="579">
        <v>23250</v>
      </c>
      <c r="H51" s="579">
        <v>23949</v>
      </c>
      <c r="I51" s="579">
        <v>20776</v>
      </c>
      <c r="J51" s="579">
        <v>20267</v>
      </c>
      <c r="K51" s="579">
        <v>21577</v>
      </c>
      <c r="L51" s="579">
        <v>19757</v>
      </c>
      <c r="M51" s="581">
        <v>19149</v>
      </c>
      <c r="N51" s="581">
        <v>19722</v>
      </c>
      <c r="O51" s="581">
        <v>18993</v>
      </c>
      <c r="P51" s="581">
        <v>17938</v>
      </c>
      <c r="Q51" s="581">
        <v>18426</v>
      </c>
      <c r="R51" s="582">
        <v>18320</v>
      </c>
      <c r="S51" s="582">
        <v>17930</v>
      </c>
      <c r="T51" s="582">
        <v>17721</v>
      </c>
      <c r="U51" s="582">
        <v>19530</v>
      </c>
      <c r="V51" s="1041">
        <v>21061</v>
      </c>
      <c r="W51" s="582">
        <v>20696</v>
      </c>
      <c r="X51" s="581">
        <v>19968</v>
      </c>
      <c r="Y51" s="581">
        <v>20394</v>
      </c>
      <c r="Z51" s="581">
        <v>21094</v>
      </c>
      <c r="AA51" s="581">
        <v>21114</v>
      </c>
      <c r="AB51" s="581">
        <v>21018</v>
      </c>
      <c r="AC51" s="1778">
        <v>21720</v>
      </c>
      <c r="AD51" s="1781">
        <v>21993</v>
      </c>
    </row>
    <row r="52" spans="1:32" s="1" customFormat="1" ht="11.1" customHeight="1">
      <c r="A52" s="173"/>
      <c r="B52" s="174"/>
      <c r="C52" s="228"/>
      <c r="D52" s="578" t="s">
        <v>188</v>
      </c>
      <c r="E52" s="94"/>
      <c r="F52" s="590"/>
      <c r="G52" s="579">
        <v>15490</v>
      </c>
      <c r="H52" s="579">
        <v>14490</v>
      </c>
      <c r="I52" s="579">
        <v>15490</v>
      </c>
      <c r="J52" s="579">
        <v>14590</v>
      </c>
      <c r="K52" s="579">
        <v>13591</v>
      </c>
      <c r="L52" s="579">
        <v>13790</v>
      </c>
      <c r="M52" s="581">
        <v>13791</v>
      </c>
      <c r="N52" s="581">
        <v>13191</v>
      </c>
      <c r="O52" s="581">
        <v>13192</v>
      </c>
      <c r="P52" s="581">
        <v>10992</v>
      </c>
      <c r="Q52" s="581">
        <v>12690</v>
      </c>
      <c r="R52" s="582">
        <v>13989</v>
      </c>
      <c r="S52" s="582">
        <v>14289</v>
      </c>
      <c r="T52" s="582">
        <v>14290</v>
      </c>
      <c r="U52" s="582">
        <v>16789</v>
      </c>
      <c r="V52" s="1041">
        <v>18290</v>
      </c>
      <c r="W52" s="582">
        <v>17491</v>
      </c>
      <c r="X52" s="581">
        <v>16792</v>
      </c>
      <c r="Y52" s="581">
        <v>16791</v>
      </c>
      <c r="Z52" s="581">
        <v>15491</v>
      </c>
      <c r="AA52" s="581">
        <v>16492</v>
      </c>
      <c r="AB52" s="581">
        <v>15493</v>
      </c>
      <c r="AC52" s="1778">
        <v>14993</v>
      </c>
      <c r="AD52" s="1782">
        <v>14992</v>
      </c>
    </row>
    <row r="53" spans="1:32" s="1" customFormat="1" ht="11.1" customHeight="1">
      <c r="A53" s="173"/>
      <c r="B53" s="174"/>
      <c r="C53" s="228"/>
      <c r="D53" s="578" t="s">
        <v>190</v>
      </c>
      <c r="E53" s="94"/>
      <c r="F53" s="94"/>
      <c r="G53" s="579">
        <v>14163</v>
      </c>
      <c r="H53" s="579">
        <v>7548</v>
      </c>
      <c r="I53" s="579">
        <v>10209</v>
      </c>
      <c r="J53" s="579">
        <v>8455</v>
      </c>
      <c r="K53" s="579">
        <v>8455</v>
      </c>
      <c r="L53" s="579">
        <v>8151</v>
      </c>
      <c r="M53" s="583">
        <v>7298</v>
      </c>
      <c r="N53" s="583">
        <v>7922</v>
      </c>
      <c r="O53" s="583">
        <v>9166</v>
      </c>
      <c r="P53" s="583">
        <v>8032</v>
      </c>
      <c r="Q53" s="583">
        <v>7636</v>
      </c>
      <c r="R53" s="584">
        <v>8634</v>
      </c>
      <c r="S53" s="584">
        <v>8514</v>
      </c>
      <c r="T53" s="584">
        <v>8647</v>
      </c>
      <c r="U53" s="584">
        <v>8717</v>
      </c>
      <c r="V53" s="1043">
        <v>9758</v>
      </c>
      <c r="W53" s="584">
        <v>8899</v>
      </c>
      <c r="X53" s="583">
        <v>8473</v>
      </c>
      <c r="Y53" s="583">
        <v>8724</v>
      </c>
      <c r="Z53" s="583">
        <v>8202</v>
      </c>
      <c r="AA53" s="583">
        <v>7854</v>
      </c>
      <c r="AB53" s="583">
        <v>7223</v>
      </c>
      <c r="AC53" s="1778">
        <v>9233</v>
      </c>
      <c r="AD53" s="1781">
        <v>9160</v>
      </c>
    </row>
    <row r="54" spans="1:32" s="1" customFormat="1" ht="11.1" customHeight="1">
      <c r="A54" s="182"/>
      <c r="B54" s="183"/>
      <c r="C54" s="228"/>
      <c r="D54" s="1422" t="s">
        <v>192</v>
      </c>
      <c r="E54" s="1422"/>
      <c r="F54" s="1422"/>
      <c r="G54" s="958">
        <v>24565</v>
      </c>
      <c r="H54" s="958">
        <v>28468</v>
      </c>
      <c r="I54" s="958">
        <v>28766</v>
      </c>
      <c r="J54" s="958">
        <v>29470</v>
      </c>
      <c r="K54" s="958">
        <v>31459</v>
      </c>
      <c r="L54" s="958">
        <v>31087</v>
      </c>
      <c r="M54" s="958">
        <v>30880</v>
      </c>
      <c r="N54" s="592">
        <v>32306</v>
      </c>
      <c r="O54" s="592">
        <v>32877</v>
      </c>
      <c r="P54" s="592">
        <v>32761</v>
      </c>
      <c r="Q54" s="592">
        <v>33078</v>
      </c>
      <c r="R54" s="593">
        <v>33646</v>
      </c>
      <c r="S54" s="593">
        <v>34074</v>
      </c>
      <c r="T54" s="593">
        <v>33977</v>
      </c>
      <c r="U54" s="593">
        <v>34026</v>
      </c>
      <c r="V54" s="1185">
        <v>34543</v>
      </c>
      <c r="W54" s="631">
        <v>34249</v>
      </c>
      <c r="X54" s="592">
        <v>34291</v>
      </c>
      <c r="Y54" s="592">
        <v>34060</v>
      </c>
      <c r="Z54" s="592">
        <v>34454</v>
      </c>
      <c r="AA54" s="592">
        <v>35258</v>
      </c>
      <c r="AB54" s="592">
        <v>35189</v>
      </c>
      <c r="AC54" s="1779">
        <v>34994</v>
      </c>
      <c r="AD54" s="1783">
        <v>37009</v>
      </c>
      <c r="AE54" s="454"/>
      <c r="AF54" s="1205"/>
    </row>
    <row r="55" spans="1:32" ht="11.1" customHeight="1">
      <c r="A55" s="182"/>
      <c r="B55" s="183"/>
      <c r="C55" s="228"/>
      <c r="D55" s="578"/>
      <c r="E55" s="178"/>
      <c r="F55" s="178"/>
      <c r="G55" s="96"/>
      <c r="H55" s="96"/>
      <c r="I55" s="96"/>
      <c r="J55" s="96"/>
      <c r="K55" s="96"/>
      <c r="L55" s="96"/>
      <c r="M55" s="96"/>
      <c r="N55" s="96"/>
      <c r="O55" s="96"/>
      <c r="P55" s="96"/>
      <c r="Q55" s="96"/>
      <c r="R55" s="96"/>
      <c r="S55" s="96"/>
      <c r="T55" s="96"/>
      <c r="U55" s="96"/>
      <c r="V55" s="96"/>
      <c r="W55" s="96"/>
      <c r="X55" s="96"/>
      <c r="Y55" s="96"/>
      <c r="Z55" s="96"/>
      <c r="AA55" s="96"/>
      <c r="AB55" s="96"/>
      <c r="AC55" s="96"/>
      <c r="AD55" s="96"/>
      <c r="AE55" s="1"/>
      <c r="AF55" s="87"/>
    </row>
    <row r="56" spans="1:32" s="87" customFormat="1" ht="11.1" customHeight="1">
      <c r="A56" s="182"/>
      <c r="B56" s="183"/>
      <c r="C56" s="202"/>
      <c r="D56" s="16"/>
      <c r="E56" s="16"/>
      <c r="F56" s="16"/>
      <c r="G56" s="16"/>
      <c r="H56" s="16"/>
      <c r="I56" s="16"/>
      <c r="J56" s="16"/>
      <c r="K56" s="16"/>
      <c r="L56" s="360"/>
      <c r="M56" s="360"/>
      <c r="N56" s="360"/>
      <c r="O56" s="360"/>
      <c r="P56" s="360"/>
      <c r="Q56" s="360"/>
      <c r="R56" s="360"/>
      <c r="S56" s="360"/>
      <c r="T56" s="360"/>
      <c r="U56" s="360"/>
      <c r="V56" s="360"/>
      <c r="W56" s="360"/>
      <c r="X56" s="360"/>
      <c r="Y56" s="360"/>
      <c r="Z56" s="360"/>
      <c r="AA56" s="360"/>
      <c r="AB56" s="360"/>
      <c r="AC56" s="360"/>
      <c r="AD56" s="360">
        <v>5</v>
      </c>
      <c r="AE56" s="2"/>
      <c r="AF56" s="2"/>
    </row>
    <row r="57" spans="1:32" ht="11.1" customHeight="1">
      <c r="A57" s="182"/>
      <c r="B57" s="183"/>
      <c r="C57" s="202"/>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87"/>
    </row>
    <row r="58" spans="1:32" ht="11.1" customHeight="1">
      <c r="A58" s="182"/>
      <c r="B58" s="183"/>
      <c r="C58" s="202"/>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row>
    <row r="59" spans="1:32" ht="11.1" customHeight="1">
      <c r="G59" s="2"/>
      <c r="H59" s="2"/>
      <c r="I59" s="2"/>
      <c r="J59" s="87"/>
      <c r="K59" s="87"/>
      <c r="L59" s="87"/>
      <c r="M59" s="87"/>
      <c r="N59" s="87"/>
      <c r="O59" s="87"/>
      <c r="P59" s="87"/>
      <c r="Q59" s="87"/>
      <c r="R59" s="87"/>
      <c r="S59" s="87"/>
      <c r="T59" s="87"/>
      <c r="U59" s="87"/>
      <c r="V59" s="87"/>
      <c r="W59" s="87"/>
      <c r="X59" s="87"/>
      <c r="Y59" s="87"/>
      <c r="Z59" s="87"/>
      <c r="AA59" s="87"/>
      <c r="AB59" s="87"/>
      <c r="AC59" s="87"/>
      <c r="AD59" s="87"/>
    </row>
    <row r="60" spans="1:32">
      <c r="G60" s="2"/>
      <c r="H60" s="2"/>
      <c r="I60" s="2"/>
      <c r="J60" s="87"/>
      <c r="K60" s="87"/>
      <c r="L60" s="87"/>
      <c r="M60" s="87"/>
      <c r="N60" s="87"/>
      <c r="O60" s="87"/>
      <c r="P60" s="87"/>
      <c r="Q60" s="87"/>
      <c r="R60" s="87"/>
      <c r="S60" s="87"/>
      <c r="T60" s="87"/>
      <c r="U60" s="87"/>
      <c r="V60" s="87"/>
      <c r="W60" s="87"/>
      <c r="X60" s="87"/>
      <c r="Y60" s="87"/>
      <c r="Z60" s="87"/>
      <c r="AA60" s="87"/>
      <c r="AB60" s="87"/>
      <c r="AC60" s="87"/>
      <c r="AD60" s="87"/>
    </row>
    <row r="61" spans="1:32">
      <c r="G61" s="2"/>
      <c r="H61" s="2"/>
      <c r="I61" s="2"/>
      <c r="J61" s="87"/>
      <c r="K61" s="87"/>
      <c r="L61" s="87"/>
      <c r="M61" s="87"/>
      <c r="N61" s="87"/>
      <c r="O61" s="87"/>
      <c r="P61" s="87"/>
      <c r="Q61" s="87"/>
      <c r="R61" s="87"/>
      <c r="S61" s="87"/>
      <c r="T61" s="87"/>
      <c r="U61" s="87"/>
      <c r="V61" s="87"/>
      <c r="W61" s="87"/>
      <c r="X61" s="87"/>
      <c r="Y61" s="87"/>
      <c r="Z61" s="87"/>
      <c r="AA61" s="87"/>
      <c r="AB61" s="87"/>
      <c r="AC61" s="87"/>
      <c r="AD61" s="87"/>
    </row>
    <row r="62" spans="1:32">
      <c r="G62" s="2"/>
      <c r="H62" s="2"/>
      <c r="I62" s="2"/>
      <c r="J62" s="87"/>
      <c r="K62" s="87"/>
      <c r="L62" s="87"/>
      <c r="M62" s="87"/>
      <c r="N62" s="87"/>
      <c r="O62" s="87"/>
      <c r="P62" s="87"/>
      <c r="Q62" s="87"/>
      <c r="R62" s="87"/>
      <c r="S62" s="87"/>
      <c r="T62" s="87"/>
      <c r="U62" s="87"/>
      <c r="V62" s="87"/>
      <c r="W62" s="87"/>
      <c r="X62" s="87"/>
      <c r="Y62" s="87"/>
      <c r="Z62" s="87"/>
      <c r="AA62" s="87"/>
      <c r="AB62" s="87"/>
      <c r="AC62" s="87"/>
      <c r="AD62" s="87"/>
    </row>
    <row r="63" spans="1:32">
      <c r="G63" s="357"/>
      <c r="H63" s="357"/>
      <c r="I63" s="357"/>
      <c r="J63" s="357"/>
      <c r="K63" s="357"/>
      <c r="L63" s="87"/>
      <c r="M63" s="87"/>
      <c r="N63" s="87"/>
      <c r="O63" s="87"/>
      <c r="P63" s="87"/>
      <c r="Q63" s="87"/>
      <c r="R63" s="87"/>
      <c r="S63" s="87"/>
      <c r="T63" s="87"/>
      <c r="U63" s="87"/>
      <c r="V63" s="87"/>
      <c r="W63" s="87"/>
      <c r="X63" s="87"/>
      <c r="Y63" s="87"/>
      <c r="Z63" s="87"/>
      <c r="AA63" s="87"/>
      <c r="AB63" s="87"/>
      <c r="AC63" s="87"/>
      <c r="AD63" s="87"/>
    </row>
    <row r="64" spans="1:32">
      <c r="G64" s="87"/>
      <c r="H64" s="87"/>
      <c r="I64" s="87"/>
      <c r="J64" s="87"/>
      <c r="K64" s="87"/>
      <c r="L64" s="87"/>
      <c r="M64" s="87"/>
      <c r="N64" s="87"/>
      <c r="O64" s="87"/>
      <c r="P64" s="87"/>
      <c r="Q64" s="87"/>
      <c r="R64" s="87"/>
      <c r="S64" s="87"/>
      <c r="T64" s="87"/>
      <c r="U64" s="87"/>
      <c r="V64" s="87"/>
      <c r="W64" s="87"/>
      <c r="X64" s="87"/>
      <c r="Y64" s="87"/>
      <c r="Z64" s="87"/>
      <c r="AA64" s="87"/>
      <c r="AB64" s="87"/>
      <c r="AC64" s="87"/>
      <c r="AD64" s="87"/>
    </row>
    <row r="65" spans="4:30">
      <c r="G65" s="2"/>
      <c r="H65" s="2"/>
      <c r="I65" s="2"/>
      <c r="J65" s="87"/>
      <c r="K65" s="87"/>
      <c r="L65" s="87"/>
      <c r="M65" s="87"/>
      <c r="N65" s="87"/>
      <c r="O65" s="87"/>
      <c r="P65" s="87"/>
      <c r="Q65" s="87"/>
      <c r="R65" s="87"/>
      <c r="S65" s="87"/>
      <c r="T65" s="87"/>
      <c r="U65" s="87"/>
      <c r="V65" s="87"/>
      <c r="W65" s="87"/>
      <c r="X65" s="87"/>
      <c r="Y65" s="87"/>
      <c r="Z65" s="87"/>
      <c r="AA65" s="87"/>
      <c r="AB65" s="87"/>
      <c r="AC65" s="87"/>
      <c r="AD65" s="87"/>
    </row>
    <row r="66" spans="4:30">
      <c r="G66" s="2"/>
      <c r="H66" s="2"/>
      <c r="I66" s="2"/>
      <c r="J66" s="87"/>
      <c r="K66" s="87"/>
      <c r="L66" s="87"/>
      <c r="M66" s="87"/>
      <c r="N66" s="87"/>
      <c r="O66" s="87"/>
      <c r="P66" s="87"/>
      <c r="Q66" s="87"/>
      <c r="R66" s="87"/>
      <c r="S66" s="87"/>
      <c r="T66" s="87"/>
      <c r="U66" s="87"/>
      <c r="V66" s="87"/>
      <c r="W66" s="87"/>
      <c r="X66" s="87"/>
      <c r="Y66" s="87"/>
      <c r="Z66" s="87"/>
      <c r="AA66" s="87"/>
      <c r="AB66" s="87"/>
      <c r="AC66" s="87"/>
      <c r="AD66" s="87"/>
    </row>
    <row r="67" spans="4:30">
      <c r="G67" s="2"/>
      <c r="H67" s="2"/>
      <c r="I67" s="2"/>
      <c r="J67" s="87"/>
      <c r="K67" s="87"/>
      <c r="L67" s="87"/>
      <c r="M67" s="87"/>
      <c r="N67" s="87"/>
      <c r="O67" s="87"/>
      <c r="P67" s="87"/>
      <c r="Q67" s="87"/>
      <c r="R67" s="87"/>
      <c r="S67" s="87"/>
      <c r="T67" s="87"/>
      <c r="U67" s="87"/>
      <c r="V67" s="87"/>
      <c r="W67" s="87"/>
      <c r="X67" s="87"/>
      <c r="Y67" s="87"/>
      <c r="Z67" s="87"/>
      <c r="AA67" s="87"/>
      <c r="AB67" s="87"/>
      <c r="AC67" s="87"/>
      <c r="AD67" s="87"/>
    </row>
    <row r="68" spans="4:30">
      <c r="G68" s="2"/>
      <c r="H68" s="2"/>
      <c r="I68" s="2"/>
      <c r="J68" s="87"/>
      <c r="K68" s="87"/>
      <c r="L68" s="87"/>
      <c r="M68" s="87"/>
      <c r="N68" s="87"/>
      <c r="O68" s="87"/>
      <c r="P68" s="87"/>
      <c r="Q68" s="87"/>
      <c r="R68" s="87"/>
      <c r="S68" s="87"/>
      <c r="T68" s="87"/>
      <c r="U68" s="87"/>
      <c r="V68" s="87"/>
      <c r="W68" s="87"/>
      <c r="X68" s="87"/>
      <c r="Y68" s="87"/>
      <c r="Z68" s="87"/>
      <c r="AA68" s="87"/>
      <c r="AB68" s="87"/>
      <c r="AC68" s="87"/>
      <c r="AD68" s="87"/>
    </row>
    <row r="69" spans="4:30">
      <c r="G69" s="2"/>
      <c r="H69" s="2"/>
      <c r="I69" s="2"/>
      <c r="J69" s="87"/>
      <c r="K69" s="87"/>
      <c r="L69" s="87"/>
      <c r="M69" s="87"/>
      <c r="N69" s="87"/>
      <c r="O69" s="87"/>
      <c r="P69" s="87"/>
      <c r="Q69" s="87"/>
      <c r="R69" s="87"/>
      <c r="S69" s="87"/>
      <c r="T69" s="87"/>
      <c r="U69" s="87"/>
      <c r="V69" s="87"/>
      <c r="W69" s="87"/>
      <c r="X69" s="87"/>
      <c r="Y69" s="87"/>
      <c r="Z69" s="87"/>
      <c r="AA69" s="87"/>
      <c r="AB69" s="87"/>
      <c r="AC69" s="87"/>
      <c r="AD69" s="87"/>
    </row>
    <row r="70" spans="4:30">
      <c r="G70" s="2"/>
      <c r="H70" s="2"/>
      <c r="I70" s="2"/>
      <c r="J70" s="87"/>
      <c r="K70" s="87"/>
      <c r="L70" s="87"/>
      <c r="M70" s="87"/>
      <c r="N70" s="87"/>
      <c r="O70" s="87"/>
      <c r="P70" s="87"/>
      <c r="Q70" s="87"/>
      <c r="R70" s="87"/>
      <c r="S70" s="87"/>
      <c r="T70" s="87"/>
      <c r="U70" s="87"/>
      <c r="V70" s="87"/>
      <c r="W70" s="87"/>
      <c r="X70" s="87"/>
      <c r="Y70" s="87"/>
      <c r="Z70" s="87"/>
      <c r="AA70" s="87"/>
      <c r="AB70" s="87"/>
      <c r="AC70" s="87"/>
      <c r="AD70" s="87"/>
    </row>
    <row r="71" spans="4:30">
      <c r="D71" s="25"/>
      <c r="E71" s="27"/>
      <c r="F71" s="27"/>
      <c r="G71" s="26"/>
      <c r="H71" s="26"/>
      <c r="I71" s="26"/>
      <c r="J71" s="26"/>
      <c r="K71" s="26"/>
      <c r="L71" s="26"/>
      <c r="M71" s="26"/>
      <c r="N71" s="26"/>
      <c r="O71" s="26"/>
      <c r="P71" s="26"/>
      <c r="Q71" s="26"/>
      <c r="R71" s="26"/>
      <c r="S71" s="26"/>
      <c r="T71" s="26"/>
      <c r="U71" s="1314"/>
      <c r="V71" s="1314"/>
      <c r="W71" s="1314"/>
      <c r="X71" s="1314"/>
      <c r="Y71" s="1314"/>
      <c r="Z71" s="1314"/>
      <c r="AA71" s="1314"/>
      <c r="AB71" s="1314"/>
      <c r="AC71" s="1314"/>
      <c r="AD71" s="1314"/>
    </row>
    <row r="72" spans="4:30">
      <c r="D72" s="15"/>
      <c r="E72" s="15"/>
      <c r="F72" s="15"/>
      <c r="G72" s="19"/>
      <c r="H72" s="19"/>
      <c r="I72" s="19"/>
      <c r="J72" s="94"/>
      <c r="K72" s="94"/>
      <c r="L72" s="94"/>
      <c r="M72" s="94"/>
      <c r="N72" s="94"/>
      <c r="O72" s="94"/>
      <c r="P72" s="94"/>
      <c r="Q72" s="94"/>
      <c r="R72" s="94"/>
      <c r="S72" s="94"/>
      <c r="T72" s="94"/>
      <c r="U72" s="94"/>
      <c r="V72" s="94"/>
      <c r="W72" s="94"/>
      <c r="X72" s="94"/>
      <c r="Y72" s="94"/>
      <c r="Z72" s="94"/>
      <c r="AA72" s="94"/>
      <c r="AB72" s="94"/>
      <c r="AC72" s="94"/>
      <c r="AD72" s="94"/>
    </row>
  </sheetData>
  <phoneticPr fontId="56" type="noConversion"/>
  <conditionalFormatting sqref="G21:K21 G38:K38 G71:K71">
    <cfRule type="cellIs" dxfId="179" priority="52" operator="greaterThan">
      <formula>0</formula>
    </cfRule>
  </conditionalFormatting>
  <conditionalFormatting sqref="G21:K21 G38:K38 G71:K71">
    <cfRule type="cellIs" dxfId="178" priority="51" operator="lessThan">
      <formula>0</formula>
    </cfRule>
  </conditionalFormatting>
  <conditionalFormatting sqref="L21:N21 L38:N38 L71:N71 P71:Q71 P38:Q38 P21:Q21">
    <cfRule type="cellIs" dxfId="177" priority="42" operator="greaterThan">
      <formula>0</formula>
    </cfRule>
  </conditionalFormatting>
  <conditionalFormatting sqref="L21:N21 L38:N38 L71:N71 P71:Q71 P38:Q38 P21:Q21">
    <cfRule type="cellIs" dxfId="176" priority="41" operator="lessThan">
      <formula>0</formula>
    </cfRule>
  </conditionalFormatting>
  <conditionalFormatting sqref="O71 O38 O21">
    <cfRule type="cellIs" dxfId="175" priority="40" operator="greaterThan">
      <formula>0</formula>
    </cfRule>
  </conditionalFormatting>
  <conditionalFormatting sqref="O71 O38 O21">
    <cfRule type="cellIs" dxfId="174" priority="39" operator="lessThan">
      <formula>0</formula>
    </cfRule>
  </conditionalFormatting>
  <conditionalFormatting sqref="T38 T21">
    <cfRule type="cellIs" dxfId="173" priority="32" operator="greaterThan">
      <formula>0</formula>
    </cfRule>
  </conditionalFormatting>
  <conditionalFormatting sqref="T38 T21">
    <cfRule type="cellIs" dxfId="172" priority="31" operator="lessThan">
      <formula>0</formula>
    </cfRule>
  </conditionalFormatting>
  <conditionalFormatting sqref="R71:T71 R38 R21">
    <cfRule type="cellIs" dxfId="171" priority="36" operator="greaterThan">
      <formula>0</formula>
    </cfRule>
  </conditionalFormatting>
  <conditionalFormatting sqref="R71:T71 R38 R21">
    <cfRule type="cellIs" dxfId="170" priority="35" operator="lessThan">
      <formula>0</formula>
    </cfRule>
  </conditionalFormatting>
  <conditionalFormatting sqref="S38 S21">
    <cfRule type="cellIs" dxfId="169" priority="34" operator="greaterThan">
      <formula>0</formula>
    </cfRule>
  </conditionalFormatting>
  <conditionalFormatting sqref="S38 S21">
    <cfRule type="cellIs" dxfId="168" priority="33" operator="lessThan">
      <formula>0</formula>
    </cfRule>
  </conditionalFormatting>
  <conditionalFormatting sqref="AE38">
    <cfRule type="cellIs" dxfId="167" priority="30" operator="greaterThan">
      <formula>0</formula>
    </cfRule>
  </conditionalFormatting>
  <conditionalFormatting sqref="AE38">
    <cfRule type="cellIs" dxfId="166" priority="29" operator="lessThan">
      <formula>0</formula>
    </cfRule>
  </conditionalFormatting>
  <conditionalFormatting sqref="AD71">
    <cfRule type="cellIs" dxfId="165" priority="28" operator="greaterThan">
      <formula>0</formula>
    </cfRule>
  </conditionalFormatting>
  <conditionalFormatting sqref="AD71">
    <cfRule type="cellIs" dxfId="164" priority="27" operator="lessThan">
      <formula>0</formula>
    </cfRule>
  </conditionalFormatting>
  <conditionalFormatting sqref="U71:AC71">
    <cfRule type="cellIs" dxfId="163" priority="26" operator="greaterThan">
      <formula>0</formula>
    </cfRule>
  </conditionalFormatting>
  <conditionalFormatting sqref="U71:AC71">
    <cfRule type="cellIs" dxfId="162" priority="25" operator="lessThan">
      <formula>0</formula>
    </cfRule>
  </conditionalFormatting>
  <conditionalFormatting sqref="U38:V38 U21:V21">
    <cfRule type="cellIs" dxfId="161" priority="24" operator="greaterThan">
      <formula>0</formula>
    </cfRule>
  </conditionalFormatting>
  <conditionalFormatting sqref="U38:V38 U21:V21">
    <cfRule type="cellIs" dxfId="160" priority="23" operator="lessThan">
      <formula>0</formula>
    </cfRule>
  </conditionalFormatting>
  <conditionalFormatting sqref="W38 W21">
    <cfRule type="cellIs" dxfId="159" priority="22" operator="greaterThan">
      <formula>0</formula>
    </cfRule>
  </conditionalFormatting>
  <conditionalFormatting sqref="W38 W21">
    <cfRule type="cellIs" dxfId="158" priority="21" operator="lessThan">
      <formula>0</formula>
    </cfRule>
  </conditionalFormatting>
  <conditionalFormatting sqref="X38 X21">
    <cfRule type="cellIs" dxfId="157" priority="20" operator="greaterThan">
      <formula>0</formula>
    </cfRule>
  </conditionalFormatting>
  <conditionalFormatting sqref="X38 X21">
    <cfRule type="cellIs" dxfId="156" priority="19" operator="lessThan">
      <formula>0</formula>
    </cfRule>
  </conditionalFormatting>
  <conditionalFormatting sqref="Y38 Y21">
    <cfRule type="cellIs" dxfId="155" priority="18" operator="greaterThan">
      <formula>0</formula>
    </cfRule>
  </conditionalFormatting>
  <conditionalFormatting sqref="Y38 Y21">
    <cfRule type="cellIs" dxfId="154" priority="17" operator="lessThan">
      <formula>0</formula>
    </cfRule>
  </conditionalFormatting>
  <conditionalFormatting sqref="Z38 Z21">
    <cfRule type="cellIs" dxfId="153" priority="16" operator="greaterThan">
      <formula>0</formula>
    </cfRule>
  </conditionalFormatting>
  <conditionalFormatting sqref="Z38 Z21">
    <cfRule type="cellIs" dxfId="152" priority="15" operator="lessThan">
      <formula>0</formula>
    </cfRule>
  </conditionalFormatting>
  <conditionalFormatting sqref="AA38 AA21">
    <cfRule type="cellIs" dxfId="151" priority="12" operator="greaterThan">
      <formula>0</formula>
    </cfRule>
  </conditionalFormatting>
  <conditionalFormatting sqref="AA38 AA21">
    <cfRule type="cellIs" dxfId="150" priority="11" operator="lessThan">
      <formula>0</formula>
    </cfRule>
  </conditionalFormatting>
  <conditionalFormatting sqref="AD38 AD21">
    <cfRule type="cellIs" dxfId="149" priority="10" operator="greaterThan">
      <formula>0</formula>
    </cfRule>
  </conditionalFormatting>
  <conditionalFormatting sqref="AD38 AD21">
    <cfRule type="cellIs" dxfId="148" priority="9" operator="lessThan">
      <formula>0</formula>
    </cfRule>
  </conditionalFormatting>
  <conditionalFormatting sqref="AB38 AB21">
    <cfRule type="cellIs" dxfId="147" priority="6" operator="greaterThan">
      <formula>0</formula>
    </cfRule>
  </conditionalFormatting>
  <conditionalFormatting sqref="AB38 AB21">
    <cfRule type="cellIs" dxfId="146" priority="5" operator="lessThan">
      <formula>0</formula>
    </cfRule>
  </conditionalFormatting>
  <conditionalFormatting sqref="AC38 AC21">
    <cfRule type="cellIs" dxfId="145" priority="2" operator="greaterThan">
      <formula>0</formula>
    </cfRule>
  </conditionalFormatting>
  <conditionalFormatting sqref="AC38 AC21">
    <cfRule type="cellIs" dxfId="144" priority="1"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5" location="목차!A1" display="목 차"/>
    <hyperlink ref="B7" location="목차!A1" display="BNK금융지주"/>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9CCFF"/>
    <pageSetUpPr fitToPage="1"/>
  </sheetPr>
  <dimension ref="A1:AL51"/>
  <sheetViews>
    <sheetView showGridLines="0" view="pageBreakPreview" zoomScaleNormal="130" zoomScaleSheetLayoutView="100" workbookViewId="0">
      <pane xSplit="7" topLeftCell="H1" activePane="topRight" state="frozen"/>
      <selection activeCell="AG82" sqref="AG82:AG87"/>
      <selection pane="topRight" activeCell="AD3" sqref="AD3"/>
    </sheetView>
  </sheetViews>
  <sheetFormatPr defaultColWidth="9" defaultRowHeight="13.5"/>
  <cols>
    <col min="1" max="1" width="1.625" style="6" customWidth="1"/>
    <col min="2" max="2" width="22.625" style="3" bestFit="1" customWidth="1"/>
    <col min="3" max="3" width="3.75" style="2" customWidth="1"/>
    <col min="4" max="5" width="1.625" style="2" customWidth="1"/>
    <col min="6" max="6" width="23" style="2" customWidth="1"/>
    <col min="7" max="18" width="10.625" style="87" hidden="1" customWidth="1"/>
    <col min="19" max="29" width="11.25" style="87" hidden="1" customWidth="1"/>
    <col min="30" max="30" width="11.25" style="87" customWidth="1"/>
    <col min="31" max="31" width="9" style="2"/>
    <col min="32" max="32" width="9" style="87"/>
    <col min="33" max="16384" width="9" style="2"/>
  </cols>
  <sheetData>
    <row r="1" spans="1:38" s="4" customFormat="1" ht="10.5" customHeight="1">
      <c r="A1" s="142"/>
      <c r="B1" s="143"/>
      <c r="C1" s="144"/>
      <c r="D1" s="144"/>
      <c r="E1" s="144"/>
      <c r="F1" s="144"/>
      <c r="G1" s="145"/>
      <c r="H1" s="145"/>
      <c r="I1" s="145"/>
      <c r="J1" s="145"/>
      <c r="K1" s="145"/>
      <c r="L1" s="145"/>
      <c r="M1" s="145"/>
      <c r="N1" s="145"/>
      <c r="O1" s="145"/>
      <c r="P1" s="145"/>
      <c r="Q1" s="145"/>
      <c r="R1" s="145"/>
      <c r="S1" s="145"/>
      <c r="T1" s="145"/>
      <c r="U1" s="145"/>
      <c r="V1" s="145"/>
      <c r="W1" s="145"/>
      <c r="X1" s="145"/>
      <c r="Y1" s="145"/>
      <c r="Z1" s="145"/>
      <c r="AA1" s="145"/>
      <c r="AB1" s="145"/>
      <c r="AC1" s="145"/>
      <c r="AD1" s="145"/>
      <c r="AF1" s="89"/>
    </row>
    <row r="2" spans="1:38" s="4" customFormat="1" ht="17.45" customHeight="1">
      <c r="A2" s="146"/>
      <c r="B2" s="147"/>
      <c r="C2" s="397"/>
      <c r="D2" s="398" t="s">
        <v>442</v>
      </c>
      <c r="E2" s="397"/>
      <c r="F2" s="397"/>
      <c r="G2" s="149"/>
      <c r="H2" s="149"/>
      <c r="I2" s="149"/>
      <c r="J2" s="149"/>
      <c r="K2" s="149"/>
      <c r="L2" s="149"/>
      <c r="M2" s="149"/>
      <c r="N2" s="149"/>
      <c r="O2" s="149"/>
      <c r="P2" s="149"/>
      <c r="Q2" s="149"/>
      <c r="R2" s="149"/>
      <c r="S2" s="149"/>
      <c r="T2" s="149"/>
      <c r="U2" s="149"/>
      <c r="V2" s="149"/>
      <c r="W2" s="149"/>
      <c r="X2" s="149"/>
      <c r="Y2" s="149"/>
      <c r="Z2" s="149"/>
      <c r="AA2" s="149"/>
      <c r="AB2" s="149"/>
      <c r="AC2" s="149"/>
      <c r="AD2" s="149"/>
      <c r="AF2" s="89"/>
    </row>
    <row r="3" spans="1:38" s="40" customFormat="1" ht="20.100000000000001" customHeight="1">
      <c r="A3" s="122"/>
      <c r="B3" s="123"/>
      <c r="C3" s="124"/>
      <c r="D3" s="125"/>
      <c r="E3" s="124"/>
      <c r="F3" s="130"/>
      <c r="G3" s="132" t="s">
        <v>22</v>
      </c>
      <c r="H3" s="132" t="s">
        <v>23</v>
      </c>
      <c r="I3" s="132" t="s">
        <v>11</v>
      </c>
      <c r="J3" s="132" t="s">
        <v>21</v>
      </c>
      <c r="K3" s="132" t="s">
        <v>41</v>
      </c>
      <c r="L3" s="132" t="s">
        <v>55</v>
      </c>
      <c r="M3" s="132" t="s">
        <v>450</v>
      </c>
      <c r="N3" s="132" t="s">
        <v>466</v>
      </c>
      <c r="O3" s="132" t="s">
        <v>485</v>
      </c>
      <c r="P3" s="132" t="s">
        <v>491</v>
      </c>
      <c r="Q3" s="132" t="s">
        <v>500</v>
      </c>
      <c r="R3" s="132" t="s">
        <v>513</v>
      </c>
      <c r="S3" s="132" t="s">
        <v>518</v>
      </c>
      <c r="T3" s="132" t="s">
        <v>529</v>
      </c>
      <c r="U3" s="132" t="s">
        <v>538</v>
      </c>
      <c r="V3" s="132" t="s">
        <v>542</v>
      </c>
      <c r="W3" s="132" t="s">
        <v>548</v>
      </c>
      <c r="X3" s="132" t="s">
        <v>557</v>
      </c>
      <c r="Y3" s="132" t="s">
        <v>575</v>
      </c>
      <c r="Z3" s="132" t="s">
        <v>580</v>
      </c>
      <c r="AA3" s="132" t="s">
        <v>588</v>
      </c>
      <c r="AB3" s="132" t="s">
        <v>592</v>
      </c>
      <c r="AC3" s="132" t="s">
        <v>602</v>
      </c>
      <c r="AD3" s="1451" t="s">
        <v>609</v>
      </c>
      <c r="AF3" s="101"/>
    </row>
    <row r="4" spans="1:38" s="4" customFormat="1" ht="11.1" customHeight="1">
      <c r="A4" s="189"/>
      <c r="B4" s="190"/>
      <c r="C4" s="94"/>
      <c r="D4" s="94"/>
      <c r="E4" s="94"/>
      <c r="F4" s="94"/>
      <c r="G4" s="191"/>
      <c r="H4" s="191"/>
      <c r="I4" s="191"/>
      <c r="J4" s="191"/>
      <c r="K4" s="191"/>
      <c r="L4" s="191"/>
      <c r="M4" s="191"/>
      <c r="N4" s="191"/>
      <c r="O4" s="191"/>
      <c r="P4" s="191"/>
      <c r="Q4" s="191"/>
      <c r="R4" s="470"/>
      <c r="S4" s="470"/>
      <c r="T4" s="470"/>
      <c r="U4" s="470"/>
      <c r="V4" s="470"/>
      <c r="W4" s="470"/>
      <c r="X4" s="470"/>
      <c r="Y4" s="470"/>
      <c r="Z4" s="470"/>
      <c r="AA4" s="470"/>
      <c r="AB4" s="470"/>
      <c r="AC4" s="470"/>
      <c r="AD4" s="470"/>
      <c r="AF4" s="89"/>
    </row>
    <row r="5" spans="1:38" s="4" customFormat="1" ht="11.1" customHeight="1">
      <c r="A5" s="157"/>
      <c r="B5" s="136" t="s">
        <v>114</v>
      </c>
      <c r="C5" s="364"/>
      <c r="D5" s="334" t="s">
        <v>199</v>
      </c>
      <c r="E5" s="335"/>
      <c r="F5" s="335"/>
      <c r="G5" s="21"/>
      <c r="H5" s="21"/>
      <c r="I5" s="21"/>
      <c r="J5" s="21"/>
      <c r="K5" s="45"/>
      <c r="L5" s="319"/>
      <c r="M5" s="319"/>
      <c r="N5" s="319"/>
      <c r="O5" s="319"/>
      <c r="P5" s="319"/>
      <c r="Q5" s="319"/>
      <c r="R5" s="460"/>
      <c r="S5" s="460"/>
      <c r="T5" s="460"/>
      <c r="U5" s="1279"/>
      <c r="V5" s="1279"/>
      <c r="W5" s="1279"/>
      <c r="X5" s="1279"/>
      <c r="Y5" s="1279"/>
      <c r="Z5" s="1279"/>
      <c r="AA5" s="1279"/>
      <c r="AB5" s="1279"/>
      <c r="AC5" s="1279"/>
      <c r="AD5" s="1279" t="s">
        <v>541</v>
      </c>
      <c r="AF5" s="89"/>
    </row>
    <row r="6" spans="1:38" s="1" customFormat="1" ht="11.1" customHeight="1">
      <c r="A6" s="158"/>
      <c r="B6" s="137"/>
      <c r="C6" s="107"/>
      <c r="D6" s="595" t="s">
        <v>200</v>
      </c>
      <c r="E6" s="595"/>
      <c r="F6" s="595"/>
      <c r="G6" s="596">
        <v>2.2000000000000002</v>
      </c>
      <c r="H6" s="596">
        <v>2.21</v>
      </c>
      <c r="I6" s="596">
        <v>2.2599999999999998</v>
      </c>
      <c r="J6" s="596">
        <v>2.29</v>
      </c>
      <c r="K6" s="596">
        <v>2.27</v>
      </c>
      <c r="L6" s="596">
        <v>2.21</v>
      </c>
      <c r="M6" s="596">
        <v>2.3199999999999998</v>
      </c>
      <c r="N6" s="596">
        <v>2.2999999999999998</v>
      </c>
      <c r="O6" s="596">
        <v>2.2200000000000002</v>
      </c>
      <c r="P6" s="596">
        <v>2.19</v>
      </c>
      <c r="Q6" s="596">
        <v>2.1</v>
      </c>
      <c r="R6" s="597">
        <v>2.0499999999999998</v>
      </c>
      <c r="S6" s="597">
        <v>1.97</v>
      </c>
      <c r="T6" s="597">
        <v>1.91</v>
      </c>
      <c r="U6" s="1315">
        <v>1.89</v>
      </c>
      <c r="V6" s="597">
        <v>1.86</v>
      </c>
      <c r="W6" s="597">
        <v>1.82</v>
      </c>
      <c r="X6" s="1469">
        <v>1.83</v>
      </c>
      <c r="Y6" s="1469">
        <v>1.88</v>
      </c>
      <c r="Z6" s="1469">
        <v>1.92</v>
      </c>
      <c r="AA6" s="1469">
        <v>1.91</v>
      </c>
      <c r="AB6" s="1469">
        <v>1.92</v>
      </c>
      <c r="AC6" s="1469">
        <v>1.97</v>
      </c>
      <c r="AD6" s="1776">
        <v>2.0099999999999998</v>
      </c>
      <c r="AF6" s="86"/>
    </row>
    <row r="7" spans="1:38" s="1" customFormat="1" ht="11.1" customHeight="1">
      <c r="A7" s="159"/>
      <c r="B7" s="138" t="s">
        <v>116</v>
      </c>
      <c r="C7" s="107"/>
      <c r="D7" s="598" t="s">
        <v>201</v>
      </c>
      <c r="E7" s="598"/>
      <c r="F7" s="598"/>
      <c r="G7" s="599">
        <v>2.17</v>
      </c>
      <c r="H7" s="599">
        <v>2.2200000000000002</v>
      </c>
      <c r="I7" s="599">
        <v>2.2599999999999998</v>
      </c>
      <c r="J7" s="599">
        <v>2.27</v>
      </c>
      <c r="K7" s="599">
        <v>2.27</v>
      </c>
      <c r="L7" s="599">
        <v>2.2599999999999998</v>
      </c>
      <c r="M7" s="596">
        <v>2.3199999999999998</v>
      </c>
      <c r="N7" s="596">
        <v>2.31</v>
      </c>
      <c r="O7" s="596">
        <v>2.2799999999999998</v>
      </c>
      <c r="P7" s="596">
        <v>2.25</v>
      </c>
      <c r="Q7" s="596">
        <v>2.1</v>
      </c>
      <c r="R7" s="597">
        <v>2.08</v>
      </c>
      <c r="S7" s="597">
        <v>2.04</v>
      </c>
      <c r="T7" s="597">
        <v>2.0099999999999998</v>
      </c>
      <c r="U7" s="1315">
        <v>1.89</v>
      </c>
      <c r="V7" s="597">
        <v>1.88</v>
      </c>
      <c r="W7" s="597">
        <v>1.86</v>
      </c>
      <c r="X7" s="1469">
        <v>1.85</v>
      </c>
      <c r="Y7" s="1469">
        <v>1.88</v>
      </c>
      <c r="Z7" s="1469">
        <v>1.9</v>
      </c>
      <c r="AA7" s="1469">
        <v>1.9</v>
      </c>
      <c r="AB7" s="1469">
        <v>1.91</v>
      </c>
      <c r="AC7" s="1469">
        <v>1.97</v>
      </c>
      <c r="AD7" s="1776">
        <v>1.99</v>
      </c>
      <c r="AF7" s="86"/>
    </row>
    <row r="8" spans="1:38" s="1" customFormat="1" ht="11.1" customHeight="1">
      <c r="A8" s="160"/>
      <c r="B8" s="139"/>
      <c r="C8" s="106"/>
      <c r="D8" s="381"/>
      <c r="E8" s="381"/>
      <c r="F8" s="381"/>
      <c r="G8" s="36"/>
      <c r="H8" s="36"/>
      <c r="I8" s="36"/>
      <c r="J8" s="36"/>
      <c r="K8" s="36"/>
      <c r="L8" s="36"/>
      <c r="M8" s="36"/>
      <c r="N8" s="36"/>
      <c r="O8" s="36"/>
      <c r="P8" s="36"/>
      <c r="Q8" s="36"/>
      <c r="R8" s="471"/>
      <c r="S8" s="471"/>
      <c r="T8" s="471"/>
      <c r="U8" s="1316"/>
      <c r="V8" s="1316"/>
      <c r="W8" s="471"/>
      <c r="X8" s="36"/>
      <c r="Y8" s="36"/>
      <c r="Z8" s="36"/>
      <c r="AA8" s="36"/>
      <c r="AB8" s="36"/>
      <c r="AC8" s="36"/>
      <c r="AD8" s="36"/>
      <c r="AF8" s="86"/>
    </row>
    <row r="9" spans="1:38" s="1" customFormat="1" ht="11.1" customHeight="1">
      <c r="A9" s="162"/>
      <c r="B9" s="141" t="s">
        <v>150</v>
      </c>
      <c r="C9" s="380"/>
      <c r="D9" s="334" t="s">
        <v>202</v>
      </c>
      <c r="E9" s="382"/>
      <c r="F9" s="382"/>
      <c r="G9" s="45"/>
      <c r="H9" s="45"/>
      <c r="I9" s="45"/>
      <c r="J9" s="45"/>
      <c r="K9" s="45"/>
      <c r="L9" s="319"/>
      <c r="M9" s="319"/>
      <c r="N9" s="319"/>
      <c r="O9" s="319"/>
      <c r="P9" s="319"/>
      <c r="Q9" s="319"/>
      <c r="R9" s="460"/>
      <c r="S9" s="460"/>
      <c r="T9" s="460"/>
      <c r="U9" s="1279"/>
      <c r="V9" s="1279"/>
      <c r="W9" s="460"/>
      <c r="X9" s="345"/>
      <c r="Y9" s="345"/>
      <c r="Z9" s="345"/>
      <c r="AA9" s="345"/>
      <c r="AB9" s="345"/>
      <c r="AC9" s="345"/>
      <c r="AD9" s="345" t="s">
        <v>539</v>
      </c>
      <c r="AF9" s="86"/>
    </row>
    <row r="10" spans="1:38" s="1" customFormat="1" ht="11.1" customHeight="1">
      <c r="A10" s="162"/>
      <c r="B10" s="141" t="s">
        <v>119</v>
      </c>
      <c r="C10" s="107"/>
      <c r="D10" s="595" t="s">
        <v>200</v>
      </c>
      <c r="E10" s="600"/>
      <c r="F10" s="600"/>
      <c r="G10" s="601">
        <v>2.27</v>
      </c>
      <c r="H10" s="601">
        <v>2.2400000000000002</v>
      </c>
      <c r="I10" s="601">
        <v>2.2999999999999998</v>
      </c>
      <c r="J10" s="601">
        <v>2.36</v>
      </c>
      <c r="K10" s="602">
        <v>2.33</v>
      </c>
      <c r="L10" s="602">
        <v>2.2000000000000002</v>
      </c>
      <c r="M10" s="602">
        <v>2.37</v>
      </c>
      <c r="N10" s="602">
        <v>2.3954751403751691</v>
      </c>
      <c r="O10" s="602">
        <v>2.2977465130868304</v>
      </c>
      <c r="P10" s="602">
        <v>2.2415041433580938</v>
      </c>
      <c r="Q10" s="602">
        <v>2.16</v>
      </c>
      <c r="R10" s="603">
        <v>2.1</v>
      </c>
      <c r="S10" s="603">
        <v>2.0299999999999998</v>
      </c>
      <c r="T10" s="603">
        <v>1.98</v>
      </c>
      <c r="U10" s="1080">
        <v>1.94</v>
      </c>
      <c r="V10" s="1080">
        <v>1.88</v>
      </c>
      <c r="W10" s="603">
        <v>1.84</v>
      </c>
      <c r="X10" s="602">
        <v>1.87</v>
      </c>
      <c r="Y10" s="602">
        <v>1.91</v>
      </c>
      <c r="Z10" s="1078">
        <v>1.96</v>
      </c>
      <c r="AA10" s="1078">
        <v>1.94</v>
      </c>
      <c r="AB10" s="1078">
        <v>1.97</v>
      </c>
      <c r="AC10" s="1078">
        <v>2.0299999999999998</v>
      </c>
      <c r="AD10" s="1629">
        <v>2.0699999999999998</v>
      </c>
      <c r="AE10" s="86"/>
      <c r="AG10" s="86"/>
      <c r="AH10" s="86"/>
      <c r="AJ10" s="86"/>
      <c r="AK10" s="86"/>
      <c r="AL10" s="86"/>
    </row>
    <row r="11" spans="1:38" s="1" customFormat="1" ht="11.1" customHeight="1">
      <c r="A11" s="162"/>
      <c r="B11" s="141" t="s">
        <v>120</v>
      </c>
      <c r="C11" s="106"/>
      <c r="D11" s="598" t="s">
        <v>203</v>
      </c>
      <c r="E11" s="604"/>
      <c r="F11" s="604"/>
      <c r="G11" s="605">
        <v>2.57</v>
      </c>
      <c r="H11" s="605">
        <v>2.59</v>
      </c>
      <c r="I11" s="605">
        <v>2.67</v>
      </c>
      <c r="J11" s="605">
        <v>2.67</v>
      </c>
      <c r="K11" s="606">
        <v>2.63</v>
      </c>
      <c r="L11" s="606">
        <v>2.46</v>
      </c>
      <c r="M11" s="602">
        <v>2.7</v>
      </c>
      <c r="N11" s="602">
        <v>2.7199999999999998</v>
      </c>
      <c r="O11" s="602">
        <v>2.6100000000000003</v>
      </c>
      <c r="P11" s="602">
        <v>2.5299999999999998</v>
      </c>
      <c r="Q11" s="602">
        <v>2.46</v>
      </c>
      <c r="R11" s="603">
        <v>2.38</v>
      </c>
      <c r="S11" s="603">
        <v>2.31</v>
      </c>
      <c r="T11" s="603">
        <v>2.23</v>
      </c>
      <c r="U11" s="1080">
        <v>2.2000000000000002</v>
      </c>
      <c r="V11" s="1080">
        <v>2.14</v>
      </c>
      <c r="W11" s="603">
        <v>2.08</v>
      </c>
      <c r="X11" s="602">
        <v>2.1</v>
      </c>
      <c r="Y11" s="602">
        <v>2.14</v>
      </c>
      <c r="Z11" s="1078">
        <v>2.19</v>
      </c>
      <c r="AA11" s="1078">
        <v>2.17</v>
      </c>
      <c r="AB11" s="1078">
        <v>2.19</v>
      </c>
      <c r="AC11" s="1078">
        <v>2.27</v>
      </c>
      <c r="AD11" s="1629">
        <v>2.3199999999999998</v>
      </c>
      <c r="AE11" s="86"/>
      <c r="AF11" s="1270"/>
      <c r="AG11" s="86"/>
      <c r="AH11" s="86"/>
      <c r="AI11" s="86"/>
      <c r="AJ11" s="86"/>
      <c r="AK11" s="86"/>
      <c r="AL11" s="86"/>
    </row>
    <row r="12" spans="1:38" s="1" customFormat="1" ht="11.1" customHeight="1">
      <c r="A12" s="296"/>
      <c r="B12" s="140" t="s">
        <v>204</v>
      </c>
      <c r="C12" s="106"/>
      <c r="D12" s="607" t="s">
        <v>205</v>
      </c>
      <c r="E12" s="607"/>
      <c r="F12" s="607"/>
      <c r="G12" s="608">
        <v>3.97</v>
      </c>
      <c r="H12" s="608">
        <v>3.74</v>
      </c>
      <c r="I12" s="608">
        <v>3.82</v>
      </c>
      <c r="J12" s="608">
        <v>3.81</v>
      </c>
      <c r="K12" s="609">
        <v>3.78</v>
      </c>
      <c r="L12" s="609">
        <v>3.66</v>
      </c>
      <c r="M12" s="610">
        <v>3.99</v>
      </c>
      <c r="N12" s="611">
        <v>4.0599999999999996</v>
      </c>
      <c r="O12" s="610">
        <v>4</v>
      </c>
      <c r="P12" s="610">
        <v>4.01</v>
      </c>
      <c r="Q12" s="610">
        <v>4</v>
      </c>
      <c r="R12" s="612">
        <v>3.91</v>
      </c>
      <c r="S12" s="612">
        <v>3.76</v>
      </c>
      <c r="T12" s="612">
        <v>3.6</v>
      </c>
      <c r="U12" s="1317">
        <v>3.47</v>
      </c>
      <c r="V12" s="1317">
        <v>3.25</v>
      </c>
      <c r="W12" s="612">
        <v>3.03</v>
      </c>
      <c r="X12" s="1462">
        <v>2.96</v>
      </c>
      <c r="Y12" s="1462">
        <v>2.93</v>
      </c>
      <c r="Z12" s="1676">
        <v>2.93</v>
      </c>
      <c r="AA12" s="1676">
        <v>2.93</v>
      </c>
      <c r="AB12" s="1676">
        <v>3.06</v>
      </c>
      <c r="AC12" s="1676">
        <v>3.33</v>
      </c>
      <c r="AD12" s="1630">
        <v>3.53</v>
      </c>
      <c r="AE12" s="86"/>
      <c r="AF12" s="86"/>
      <c r="AG12" s="86"/>
      <c r="AH12" s="86"/>
      <c r="AI12" s="86"/>
      <c r="AJ12" s="86"/>
      <c r="AK12" s="86"/>
      <c r="AL12" s="86"/>
    </row>
    <row r="13" spans="1:38" s="1" customFormat="1" ht="11.1" customHeight="1">
      <c r="A13" s="158"/>
      <c r="B13" s="372" t="s">
        <v>122</v>
      </c>
      <c r="C13" s="106"/>
      <c r="D13" s="613" t="s">
        <v>206</v>
      </c>
      <c r="E13" s="613"/>
      <c r="F13" s="613"/>
      <c r="G13" s="608">
        <v>3.34</v>
      </c>
      <c r="H13" s="608">
        <v>3.14</v>
      </c>
      <c r="I13" s="608">
        <v>3.17</v>
      </c>
      <c r="J13" s="608">
        <v>3.22</v>
      </c>
      <c r="K13" s="609">
        <v>3.27</v>
      </c>
      <c r="L13" s="609">
        <v>3.34</v>
      </c>
      <c r="M13" s="611">
        <v>3.47</v>
      </c>
      <c r="N13" s="611">
        <v>3.54</v>
      </c>
      <c r="O13" s="611">
        <v>3.57</v>
      </c>
      <c r="P13" s="611">
        <v>3.61</v>
      </c>
      <c r="Q13" s="611">
        <v>3.68</v>
      </c>
      <c r="R13" s="614">
        <v>3.62</v>
      </c>
      <c r="S13" s="614">
        <v>3.52</v>
      </c>
      <c r="T13" s="614">
        <v>3.37</v>
      </c>
      <c r="U13" s="1318">
        <v>3.18</v>
      </c>
      <c r="V13" s="1318">
        <v>3.02</v>
      </c>
      <c r="W13" s="614">
        <v>2.83</v>
      </c>
      <c r="X13" s="611">
        <v>2.76</v>
      </c>
      <c r="Y13" s="611">
        <v>2.68</v>
      </c>
      <c r="Z13" s="1174">
        <v>2.73</v>
      </c>
      <c r="AA13" s="1174">
        <v>2.73</v>
      </c>
      <c r="AB13" s="1174">
        <v>2.8</v>
      </c>
      <c r="AC13" s="1174">
        <v>3.07</v>
      </c>
      <c r="AD13" s="1631">
        <v>3.24</v>
      </c>
      <c r="AE13" s="86"/>
      <c r="AF13" s="86"/>
      <c r="AG13" s="86"/>
      <c r="AH13" s="86"/>
      <c r="AI13" s="86"/>
      <c r="AJ13" s="86"/>
      <c r="AK13" s="86"/>
      <c r="AL13" s="86"/>
    </row>
    <row r="14" spans="1:38" s="1" customFormat="1" ht="11.1" customHeight="1">
      <c r="A14" s="158"/>
      <c r="B14" s="141" t="s">
        <v>124</v>
      </c>
      <c r="C14" s="106"/>
      <c r="D14" s="613" t="s">
        <v>207</v>
      </c>
      <c r="E14" s="613"/>
      <c r="F14" s="613"/>
      <c r="G14" s="608">
        <v>3.85</v>
      </c>
      <c r="H14" s="608">
        <v>3.64</v>
      </c>
      <c r="I14" s="608">
        <v>3.7</v>
      </c>
      <c r="J14" s="608">
        <v>3.69</v>
      </c>
      <c r="K14" s="609">
        <v>3.66</v>
      </c>
      <c r="L14" s="609">
        <v>3.45</v>
      </c>
      <c r="M14" s="611">
        <v>3.8</v>
      </c>
      <c r="N14" s="611">
        <v>3.89</v>
      </c>
      <c r="O14" s="611">
        <v>3.79</v>
      </c>
      <c r="P14" s="611">
        <v>3.8</v>
      </c>
      <c r="Q14" s="611">
        <v>3.81</v>
      </c>
      <c r="R14" s="614">
        <v>3.71</v>
      </c>
      <c r="S14" s="614">
        <v>3.56</v>
      </c>
      <c r="T14" s="614">
        <v>3.38</v>
      </c>
      <c r="U14" s="1318">
        <v>3.29</v>
      </c>
      <c r="V14" s="1318">
        <v>3.05</v>
      </c>
      <c r="W14" s="614">
        <v>2.81</v>
      </c>
      <c r="X14" s="611">
        <v>2.74</v>
      </c>
      <c r="Y14" s="611">
        <v>2.75</v>
      </c>
      <c r="Z14" s="1174">
        <v>2.77</v>
      </c>
      <c r="AA14" s="1174">
        <v>2.77</v>
      </c>
      <c r="AB14" s="1174">
        <v>2.91</v>
      </c>
      <c r="AC14" s="1174">
        <v>3.22</v>
      </c>
      <c r="AD14" s="1631">
        <v>3.41</v>
      </c>
      <c r="AE14" s="86"/>
      <c r="AF14" s="86"/>
      <c r="AG14" s="86"/>
      <c r="AH14" s="86"/>
      <c r="AI14" s="86"/>
      <c r="AJ14" s="86"/>
      <c r="AK14" s="86"/>
      <c r="AL14" s="86"/>
    </row>
    <row r="15" spans="1:38" s="1" customFormat="1" ht="11.1" customHeight="1">
      <c r="A15" s="158"/>
      <c r="B15" s="141" t="s">
        <v>126</v>
      </c>
      <c r="C15" s="106"/>
      <c r="D15" s="607" t="s">
        <v>208</v>
      </c>
      <c r="E15" s="101"/>
      <c r="F15" s="615"/>
      <c r="G15" s="608">
        <v>1.4</v>
      </c>
      <c r="H15" s="608">
        <v>1.1499999999999999</v>
      </c>
      <c r="I15" s="608">
        <v>1.1499999999999999</v>
      </c>
      <c r="J15" s="608">
        <v>1.1399999999999999</v>
      </c>
      <c r="K15" s="609">
        <v>1.1499999999999999</v>
      </c>
      <c r="L15" s="609">
        <v>1.2</v>
      </c>
      <c r="M15" s="611">
        <v>1.29</v>
      </c>
      <c r="N15" s="611">
        <v>1.34</v>
      </c>
      <c r="O15" s="606">
        <v>1.39</v>
      </c>
      <c r="P15" s="606">
        <v>1.48</v>
      </c>
      <c r="Q15" s="606">
        <v>1.54</v>
      </c>
      <c r="R15" s="616">
        <v>1.53</v>
      </c>
      <c r="S15" s="616">
        <v>1.45</v>
      </c>
      <c r="T15" s="616">
        <v>1.37</v>
      </c>
      <c r="U15" s="1319">
        <v>1.27</v>
      </c>
      <c r="V15" s="1319">
        <v>1.1100000000000001</v>
      </c>
      <c r="W15" s="616">
        <v>0.95</v>
      </c>
      <c r="X15" s="606">
        <v>0.86</v>
      </c>
      <c r="Y15" s="606">
        <v>0.79</v>
      </c>
      <c r="Z15" s="1677">
        <v>0.74</v>
      </c>
      <c r="AA15" s="1677">
        <v>0.76</v>
      </c>
      <c r="AB15" s="1677">
        <v>0.87</v>
      </c>
      <c r="AC15" s="1677">
        <v>1.06</v>
      </c>
      <c r="AD15" s="1632">
        <v>1.21</v>
      </c>
      <c r="AE15" s="86"/>
      <c r="AF15" s="86"/>
      <c r="AG15" s="86"/>
      <c r="AH15" s="86"/>
      <c r="AI15" s="86"/>
      <c r="AJ15" s="86"/>
      <c r="AK15" s="86"/>
      <c r="AL15" s="86"/>
    </row>
    <row r="16" spans="1:38" s="1" customFormat="1" ht="11.1" customHeight="1">
      <c r="A16" s="162"/>
      <c r="B16" s="141" t="s">
        <v>128</v>
      </c>
      <c r="C16" s="106"/>
      <c r="D16" s="617" t="s">
        <v>209</v>
      </c>
      <c r="E16" s="618"/>
      <c r="F16" s="619"/>
      <c r="G16" s="620">
        <v>433884</v>
      </c>
      <c r="H16" s="620">
        <v>462236</v>
      </c>
      <c r="I16" s="620">
        <v>461382</v>
      </c>
      <c r="J16" s="620">
        <v>469026</v>
      </c>
      <c r="K16" s="621">
        <v>470320</v>
      </c>
      <c r="L16" s="621">
        <v>470459</v>
      </c>
      <c r="M16" s="621">
        <v>464930</v>
      </c>
      <c r="N16" s="621">
        <v>466185</v>
      </c>
      <c r="O16" s="622">
        <v>473004</v>
      </c>
      <c r="P16" s="622">
        <v>483039</v>
      </c>
      <c r="Q16" s="622">
        <v>486510</v>
      </c>
      <c r="R16" s="623">
        <v>496466</v>
      </c>
      <c r="S16" s="623">
        <v>502447</v>
      </c>
      <c r="T16" s="623">
        <v>509317</v>
      </c>
      <c r="U16" s="1261">
        <v>510927</v>
      </c>
      <c r="V16" s="1261">
        <v>519025</v>
      </c>
      <c r="W16" s="623">
        <v>522552</v>
      </c>
      <c r="X16" s="621">
        <v>541088</v>
      </c>
      <c r="Y16" s="621">
        <v>558927</v>
      </c>
      <c r="Z16" s="1117">
        <v>584101</v>
      </c>
      <c r="AA16" s="1117">
        <v>601591</v>
      </c>
      <c r="AB16" s="1117">
        <v>611602</v>
      </c>
      <c r="AC16" s="1117">
        <v>608940</v>
      </c>
      <c r="AD16" s="1633">
        <v>625803</v>
      </c>
      <c r="AE16" s="86"/>
      <c r="AF16" s="86"/>
      <c r="AG16" s="86"/>
      <c r="AH16" s="86"/>
      <c r="AI16" s="86"/>
      <c r="AJ16" s="86"/>
      <c r="AK16" s="86"/>
      <c r="AL16" s="86"/>
    </row>
    <row r="17" spans="1:38" s="1" customFormat="1" ht="11.1" customHeight="1">
      <c r="A17" s="158"/>
      <c r="B17" s="141" t="s">
        <v>130</v>
      </c>
      <c r="C17" s="106"/>
      <c r="D17" s="604" t="s">
        <v>477</v>
      </c>
      <c r="E17" s="538"/>
      <c r="F17" s="624"/>
      <c r="G17" s="625">
        <v>414864</v>
      </c>
      <c r="H17" s="625">
        <v>440741</v>
      </c>
      <c r="I17" s="625">
        <v>442474</v>
      </c>
      <c r="J17" s="625">
        <v>446488</v>
      </c>
      <c r="K17" s="626">
        <v>445966</v>
      </c>
      <c r="L17" s="626">
        <v>443696</v>
      </c>
      <c r="M17" s="626">
        <v>443696</v>
      </c>
      <c r="N17" s="626">
        <v>443384</v>
      </c>
      <c r="O17" s="626">
        <v>449074</v>
      </c>
      <c r="P17" s="626">
        <v>457215</v>
      </c>
      <c r="Q17" s="626">
        <v>462195</v>
      </c>
      <c r="R17" s="627">
        <v>472041</v>
      </c>
      <c r="S17" s="627">
        <v>477433</v>
      </c>
      <c r="T17" s="627">
        <v>483071</v>
      </c>
      <c r="U17" s="1120">
        <v>486109</v>
      </c>
      <c r="V17" s="1120">
        <v>494879</v>
      </c>
      <c r="W17" s="627">
        <v>499372</v>
      </c>
      <c r="X17" s="626">
        <v>516595</v>
      </c>
      <c r="Y17" s="626">
        <v>536095</v>
      </c>
      <c r="Z17" s="1073">
        <v>562515</v>
      </c>
      <c r="AA17" s="1073">
        <v>580875</v>
      </c>
      <c r="AB17" s="1073">
        <v>590314</v>
      </c>
      <c r="AC17" s="1073">
        <v>587781</v>
      </c>
      <c r="AD17" s="1634">
        <v>604592</v>
      </c>
      <c r="AE17" s="86"/>
      <c r="AF17" s="86"/>
      <c r="AG17" s="86"/>
      <c r="AH17" s="86"/>
      <c r="AI17" s="86"/>
      <c r="AJ17" s="86"/>
      <c r="AK17" s="86"/>
      <c r="AL17" s="86"/>
    </row>
    <row r="18" spans="1:38" s="1" customFormat="1" ht="11.1" customHeight="1">
      <c r="A18" s="158"/>
      <c r="B18" s="141" t="s">
        <v>132</v>
      </c>
      <c r="C18" s="106"/>
      <c r="D18" s="595" t="s">
        <v>201</v>
      </c>
      <c r="E18" s="600"/>
      <c r="F18" s="600"/>
      <c r="G18" s="601">
        <v>2.29</v>
      </c>
      <c r="H18" s="601">
        <v>2.27</v>
      </c>
      <c r="I18" s="601">
        <v>2.2999999999999998</v>
      </c>
      <c r="J18" s="601">
        <v>2.33</v>
      </c>
      <c r="K18" s="602">
        <v>2.33</v>
      </c>
      <c r="L18" s="602">
        <v>2.2999999999999998</v>
      </c>
      <c r="M18" s="602">
        <v>2.37</v>
      </c>
      <c r="N18" s="602">
        <v>2.380849</v>
      </c>
      <c r="O18" s="602">
        <v>2.3525480000000001</v>
      </c>
      <c r="P18" s="602">
        <v>2.3238949999999998</v>
      </c>
      <c r="Q18" s="602">
        <v>2.16</v>
      </c>
      <c r="R18" s="603">
        <v>2.13</v>
      </c>
      <c r="S18" s="603">
        <v>2.09</v>
      </c>
      <c r="T18" s="603">
        <v>2.06</v>
      </c>
      <c r="U18" s="1080">
        <v>1.94</v>
      </c>
      <c r="V18" s="1080">
        <v>1.91</v>
      </c>
      <c r="W18" s="603">
        <v>1.89</v>
      </c>
      <c r="X18" s="602">
        <v>1.88</v>
      </c>
      <c r="Y18" s="602">
        <v>1.91</v>
      </c>
      <c r="Z18" s="1078">
        <v>1.94</v>
      </c>
      <c r="AA18" s="1078">
        <v>1.94</v>
      </c>
      <c r="AB18" s="1078">
        <v>1.95</v>
      </c>
      <c r="AC18" s="1078">
        <v>2.0299999999999998</v>
      </c>
      <c r="AD18" s="1629">
        <v>2.0499999999999998</v>
      </c>
      <c r="AE18" s="86"/>
      <c r="AF18" s="86"/>
      <c r="AG18" s="86"/>
      <c r="AH18" s="86"/>
      <c r="AI18" s="86"/>
      <c r="AJ18" s="86"/>
      <c r="AK18" s="86"/>
      <c r="AL18" s="86"/>
    </row>
    <row r="19" spans="1:38" s="1" customFormat="1" ht="11.1" customHeight="1">
      <c r="A19" s="158"/>
      <c r="B19" s="141" t="s">
        <v>133</v>
      </c>
      <c r="C19" s="106"/>
      <c r="D19" s="598" t="s">
        <v>210</v>
      </c>
      <c r="E19" s="604"/>
      <c r="F19" s="604"/>
      <c r="G19" s="605">
        <v>2.58</v>
      </c>
      <c r="H19" s="605">
        <v>2.61</v>
      </c>
      <c r="I19" s="605">
        <v>2.67</v>
      </c>
      <c r="J19" s="605">
        <v>2.66</v>
      </c>
      <c r="K19" s="606">
        <v>2.65</v>
      </c>
      <c r="L19" s="606">
        <v>2.6100000000000003</v>
      </c>
      <c r="M19" s="602">
        <v>2.7</v>
      </c>
      <c r="N19" s="602">
        <v>2.6999999999999993</v>
      </c>
      <c r="O19" s="602">
        <v>2.67</v>
      </c>
      <c r="P19" s="602">
        <v>2.63</v>
      </c>
      <c r="Q19" s="602">
        <v>2.46</v>
      </c>
      <c r="R19" s="603">
        <v>2.41</v>
      </c>
      <c r="S19" s="603">
        <v>2.38</v>
      </c>
      <c r="T19" s="603">
        <v>2.34</v>
      </c>
      <c r="U19" s="1080">
        <v>2.2000000000000002</v>
      </c>
      <c r="V19" s="1080">
        <v>2.17</v>
      </c>
      <c r="W19" s="603">
        <v>2.14</v>
      </c>
      <c r="X19" s="602">
        <v>2.12</v>
      </c>
      <c r="Y19" s="602">
        <v>2.14</v>
      </c>
      <c r="Z19" s="1078">
        <v>2.17</v>
      </c>
      <c r="AA19" s="1078">
        <v>2.17</v>
      </c>
      <c r="AB19" s="1078">
        <v>2.17</v>
      </c>
      <c r="AC19" s="1078">
        <v>2.27</v>
      </c>
      <c r="AD19" s="1629">
        <v>2.2999999999999998</v>
      </c>
      <c r="AE19" s="86"/>
      <c r="AF19" s="1270"/>
      <c r="AG19" s="86"/>
      <c r="AH19" s="86"/>
      <c r="AI19" s="86"/>
      <c r="AJ19" s="86"/>
      <c r="AK19" s="86"/>
      <c r="AL19" s="86"/>
    </row>
    <row r="20" spans="1:38" s="1" customFormat="1" ht="11.1" customHeight="1">
      <c r="A20" s="158"/>
      <c r="B20" s="141" t="s">
        <v>134</v>
      </c>
      <c r="C20" s="106"/>
      <c r="D20" s="607" t="s">
        <v>211</v>
      </c>
      <c r="E20" s="607"/>
      <c r="F20" s="607"/>
      <c r="G20" s="608">
        <v>4.18</v>
      </c>
      <c r="H20" s="608">
        <v>3.85</v>
      </c>
      <c r="I20" s="608">
        <v>3.82</v>
      </c>
      <c r="J20" s="608">
        <v>3.81</v>
      </c>
      <c r="K20" s="609">
        <v>3.8</v>
      </c>
      <c r="L20" s="609">
        <v>3.77</v>
      </c>
      <c r="M20" s="610">
        <v>3.99</v>
      </c>
      <c r="N20" s="611">
        <v>4.0199999999999996</v>
      </c>
      <c r="O20" s="610">
        <v>4.01</v>
      </c>
      <c r="P20" s="610">
        <v>4.01</v>
      </c>
      <c r="Q20" s="610">
        <v>4</v>
      </c>
      <c r="R20" s="612">
        <v>3.95</v>
      </c>
      <c r="S20" s="612">
        <v>3.89</v>
      </c>
      <c r="T20" s="612">
        <v>3.81</v>
      </c>
      <c r="U20" s="1317">
        <v>3.47</v>
      </c>
      <c r="V20" s="1317">
        <v>3.36</v>
      </c>
      <c r="W20" s="612">
        <v>3.25</v>
      </c>
      <c r="X20" s="1462">
        <v>3.17</v>
      </c>
      <c r="Y20" s="1462">
        <v>2.93</v>
      </c>
      <c r="Z20" s="1676">
        <v>2.93</v>
      </c>
      <c r="AA20" s="1676">
        <v>2.93</v>
      </c>
      <c r="AB20" s="1676">
        <v>2.96</v>
      </c>
      <c r="AC20" s="1676">
        <v>3.33</v>
      </c>
      <c r="AD20" s="1630">
        <v>3.43</v>
      </c>
      <c r="AE20" s="1431"/>
      <c r="AF20" s="1431"/>
      <c r="AG20" s="86"/>
      <c r="AH20" s="86"/>
      <c r="AI20" s="86"/>
      <c r="AJ20" s="86"/>
      <c r="AK20" s="86"/>
      <c r="AL20" s="86"/>
    </row>
    <row r="21" spans="1:38" s="1" customFormat="1" ht="11.1" customHeight="1">
      <c r="A21" s="158"/>
      <c r="B21" s="141" t="s">
        <v>135</v>
      </c>
      <c r="C21" s="106"/>
      <c r="D21" s="613" t="s">
        <v>212</v>
      </c>
      <c r="E21" s="613"/>
      <c r="F21" s="613"/>
      <c r="G21" s="608">
        <v>3.5</v>
      </c>
      <c r="H21" s="608">
        <v>3.23</v>
      </c>
      <c r="I21" s="608">
        <v>3.17</v>
      </c>
      <c r="J21" s="608">
        <v>3.2</v>
      </c>
      <c r="K21" s="609">
        <v>3.22</v>
      </c>
      <c r="L21" s="609">
        <v>3.25</v>
      </c>
      <c r="M21" s="611">
        <v>3.47</v>
      </c>
      <c r="N21" s="611">
        <v>3.51</v>
      </c>
      <c r="O21" s="611">
        <v>3.53</v>
      </c>
      <c r="P21" s="611">
        <v>3.55</v>
      </c>
      <c r="Q21" s="611">
        <v>3.68</v>
      </c>
      <c r="R21" s="614">
        <v>3.65</v>
      </c>
      <c r="S21" s="614">
        <v>3.6</v>
      </c>
      <c r="T21" s="614">
        <v>3.54</v>
      </c>
      <c r="U21" s="1318">
        <v>3.18</v>
      </c>
      <c r="V21" s="1318">
        <v>3.1</v>
      </c>
      <c r="W21" s="614">
        <v>3.01</v>
      </c>
      <c r="X21" s="611">
        <v>2.94</v>
      </c>
      <c r="Y21" s="611">
        <v>2.68</v>
      </c>
      <c r="Z21" s="1174">
        <v>2.71</v>
      </c>
      <c r="AA21" s="1174">
        <v>2.72</v>
      </c>
      <c r="AB21" s="1174">
        <v>2.74</v>
      </c>
      <c r="AC21" s="1174">
        <v>3.07</v>
      </c>
      <c r="AD21" s="1631">
        <v>3.16</v>
      </c>
      <c r="AE21" s="1431"/>
      <c r="AF21" s="1431"/>
      <c r="AG21" s="86"/>
      <c r="AH21" s="86"/>
      <c r="AI21" s="86"/>
      <c r="AJ21" s="86"/>
      <c r="AK21" s="86"/>
      <c r="AL21" s="86"/>
    </row>
    <row r="22" spans="1:38" s="1" customFormat="1" ht="11.1" customHeight="1">
      <c r="A22" s="158"/>
      <c r="B22" s="1541" t="s">
        <v>570</v>
      </c>
      <c r="C22" s="106"/>
      <c r="D22" s="613" t="s">
        <v>213</v>
      </c>
      <c r="E22" s="613"/>
      <c r="F22" s="613"/>
      <c r="G22" s="608">
        <v>4.07</v>
      </c>
      <c r="H22" s="608">
        <v>3.76</v>
      </c>
      <c r="I22" s="608">
        <v>3.7</v>
      </c>
      <c r="J22" s="608">
        <v>3.69</v>
      </c>
      <c r="K22" s="609">
        <v>3.68</v>
      </c>
      <c r="L22" s="609">
        <v>3.62</v>
      </c>
      <c r="M22" s="611">
        <v>3.8</v>
      </c>
      <c r="N22" s="611">
        <v>3.85</v>
      </c>
      <c r="O22" s="611">
        <v>3.83</v>
      </c>
      <c r="P22" s="611">
        <v>3.82</v>
      </c>
      <c r="Q22" s="611">
        <v>3.81</v>
      </c>
      <c r="R22" s="614">
        <v>3.76</v>
      </c>
      <c r="S22" s="614">
        <v>3.69</v>
      </c>
      <c r="T22" s="614">
        <v>3.61</v>
      </c>
      <c r="U22" s="1318">
        <v>3.29</v>
      </c>
      <c r="V22" s="1318">
        <v>3.17</v>
      </c>
      <c r="W22" s="614">
        <v>3.05</v>
      </c>
      <c r="X22" s="611">
        <v>2.97</v>
      </c>
      <c r="Y22" s="611">
        <v>2.75</v>
      </c>
      <c r="Z22" s="1174">
        <v>2.76</v>
      </c>
      <c r="AA22" s="1174">
        <v>2.77</v>
      </c>
      <c r="AB22" s="1174">
        <v>2.8</v>
      </c>
      <c r="AC22" s="1174">
        <v>3.22</v>
      </c>
      <c r="AD22" s="1631">
        <v>3.32</v>
      </c>
      <c r="AE22" s="1431"/>
      <c r="AF22" s="1431"/>
      <c r="AG22" s="86"/>
      <c r="AH22" s="86"/>
      <c r="AI22" s="86"/>
      <c r="AJ22" s="86"/>
      <c r="AK22" s="86"/>
      <c r="AL22" s="86"/>
    </row>
    <row r="23" spans="1:38" s="1" customFormat="1" ht="11.1" customHeight="1">
      <c r="A23" s="158"/>
      <c r="B23" s="141" t="s">
        <v>136</v>
      </c>
      <c r="C23" s="106"/>
      <c r="D23" s="607" t="s">
        <v>214</v>
      </c>
      <c r="E23" s="101"/>
      <c r="F23" s="615"/>
      <c r="G23" s="608">
        <v>1.6</v>
      </c>
      <c r="H23" s="608">
        <v>1.24</v>
      </c>
      <c r="I23" s="608">
        <v>1.1499999999999999</v>
      </c>
      <c r="J23" s="608">
        <v>1.1499999999999999</v>
      </c>
      <c r="K23" s="609">
        <v>1.1499999999999999</v>
      </c>
      <c r="L23" s="609">
        <v>1.1599999999999999</v>
      </c>
      <c r="M23" s="611">
        <v>1.29</v>
      </c>
      <c r="N23" s="611">
        <v>1.32</v>
      </c>
      <c r="O23" s="606">
        <v>1.34</v>
      </c>
      <c r="P23" s="606">
        <v>1.38</v>
      </c>
      <c r="Q23" s="606">
        <v>1.54</v>
      </c>
      <c r="R23" s="616">
        <v>1.54</v>
      </c>
      <c r="S23" s="616">
        <v>1.51</v>
      </c>
      <c r="T23" s="616">
        <v>1.47</v>
      </c>
      <c r="U23" s="1319">
        <v>1.27</v>
      </c>
      <c r="V23" s="1319">
        <v>1.19</v>
      </c>
      <c r="W23" s="616">
        <v>1.1100000000000001</v>
      </c>
      <c r="X23" s="606">
        <v>1.05</v>
      </c>
      <c r="Y23" s="606">
        <v>0.79</v>
      </c>
      <c r="Z23" s="1677">
        <v>0.76</v>
      </c>
      <c r="AA23" s="1677">
        <v>0.76</v>
      </c>
      <c r="AB23" s="1677">
        <v>0.79</v>
      </c>
      <c r="AC23" s="1677">
        <v>1.06</v>
      </c>
      <c r="AD23" s="1632">
        <v>1.1299999999999999</v>
      </c>
      <c r="AE23" s="1431"/>
      <c r="AF23" s="1431"/>
      <c r="AG23" s="86"/>
      <c r="AH23" s="86"/>
      <c r="AI23" s="86"/>
      <c r="AJ23" s="86"/>
      <c r="AK23" s="86"/>
      <c r="AL23" s="86"/>
    </row>
    <row r="24" spans="1:38" s="1" customFormat="1" ht="11.1" customHeight="1">
      <c r="A24" s="166"/>
      <c r="B24" s="141" t="s">
        <v>138</v>
      </c>
      <c r="C24" s="106"/>
      <c r="D24" s="617" t="s">
        <v>215</v>
      </c>
      <c r="E24" s="618"/>
      <c r="F24" s="619"/>
      <c r="G24" s="620">
        <v>426035</v>
      </c>
      <c r="H24" s="620">
        <v>453375</v>
      </c>
      <c r="I24" s="620">
        <v>461382</v>
      </c>
      <c r="J24" s="620">
        <v>465225</v>
      </c>
      <c r="K24" s="621">
        <v>466942</v>
      </c>
      <c r="L24" s="621">
        <v>467828</v>
      </c>
      <c r="M24" s="621">
        <v>464930</v>
      </c>
      <c r="N24" s="621">
        <v>465561</v>
      </c>
      <c r="O24" s="622">
        <v>468069</v>
      </c>
      <c r="P24" s="622">
        <v>471842</v>
      </c>
      <c r="Q24" s="622">
        <v>486510</v>
      </c>
      <c r="R24" s="623">
        <v>491516</v>
      </c>
      <c r="S24" s="623">
        <v>495199</v>
      </c>
      <c r="T24" s="623">
        <v>498758</v>
      </c>
      <c r="U24" s="1261">
        <v>510927</v>
      </c>
      <c r="V24" s="1261">
        <v>514976</v>
      </c>
      <c r="W24" s="623">
        <v>517520</v>
      </c>
      <c r="X24" s="621">
        <v>523444</v>
      </c>
      <c r="Y24" s="621">
        <v>558927</v>
      </c>
      <c r="Z24" s="1117">
        <v>571581</v>
      </c>
      <c r="AA24" s="1117">
        <v>581696</v>
      </c>
      <c r="AB24" s="1117">
        <v>589234</v>
      </c>
      <c r="AC24" s="1117">
        <v>608940</v>
      </c>
      <c r="AD24" s="1633">
        <v>617418</v>
      </c>
      <c r="AE24" s="992"/>
      <c r="AF24" s="992"/>
      <c r="AG24" s="86"/>
      <c r="AH24" s="86"/>
      <c r="AI24" s="86"/>
      <c r="AJ24" s="86"/>
      <c r="AK24" s="86"/>
      <c r="AL24" s="86"/>
    </row>
    <row r="25" spans="1:38" s="1" customFormat="1" ht="11.1" customHeight="1">
      <c r="A25" s="158"/>
      <c r="B25" s="141" t="s">
        <v>140</v>
      </c>
      <c r="C25" s="379"/>
      <c r="D25" s="604" t="s">
        <v>478</v>
      </c>
      <c r="E25" s="538"/>
      <c r="F25" s="624"/>
      <c r="G25" s="625">
        <v>407923</v>
      </c>
      <c r="H25" s="625">
        <v>433247</v>
      </c>
      <c r="I25" s="625">
        <v>442474</v>
      </c>
      <c r="J25" s="625">
        <v>444492</v>
      </c>
      <c r="K25" s="626">
        <v>444989</v>
      </c>
      <c r="L25" s="626">
        <v>443696</v>
      </c>
      <c r="M25" s="626">
        <v>443696</v>
      </c>
      <c r="N25" s="626">
        <v>443539</v>
      </c>
      <c r="O25" s="626">
        <v>445404</v>
      </c>
      <c r="P25" s="626">
        <v>448381</v>
      </c>
      <c r="Q25" s="626">
        <v>462195</v>
      </c>
      <c r="R25" s="627">
        <v>467145</v>
      </c>
      <c r="S25" s="627">
        <v>470612</v>
      </c>
      <c r="T25" s="627">
        <v>473753</v>
      </c>
      <c r="U25" s="1120">
        <v>486109</v>
      </c>
      <c r="V25" s="1120">
        <v>490494</v>
      </c>
      <c r="W25" s="627">
        <v>493475</v>
      </c>
      <c r="X25" s="626">
        <v>499287</v>
      </c>
      <c r="Y25" s="626">
        <v>536095</v>
      </c>
      <c r="Z25" s="1073">
        <v>549378</v>
      </c>
      <c r="AA25" s="1073">
        <v>559993</v>
      </c>
      <c r="AB25" s="1073">
        <v>567635</v>
      </c>
      <c r="AC25" s="1073">
        <v>587781</v>
      </c>
      <c r="AD25" s="1634">
        <v>596233</v>
      </c>
      <c r="AE25" s="992"/>
      <c r="AF25" s="992"/>
      <c r="AG25" s="86"/>
      <c r="AH25" s="86"/>
      <c r="AI25" s="86"/>
      <c r="AJ25" s="86"/>
      <c r="AK25" s="86"/>
      <c r="AL25" s="86"/>
    </row>
    <row r="26" spans="1:38" s="1" customFormat="1" ht="11.1" customHeight="1">
      <c r="A26" s="189"/>
      <c r="B26" s="252"/>
      <c r="C26" s="106"/>
      <c r="D26" s="383"/>
      <c r="E26" s="384"/>
      <c r="F26" s="384"/>
      <c r="G26" s="37"/>
      <c r="H26" s="61"/>
      <c r="I26" s="61"/>
      <c r="J26" s="61"/>
      <c r="K26" s="61"/>
      <c r="L26" s="61"/>
      <c r="M26" s="61"/>
      <c r="N26" s="414"/>
      <c r="O26" s="423"/>
      <c r="P26" s="423"/>
      <c r="Q26" s="423"/>
      <c r="R26" s="472"/>
      <c r="S26" s="472"/>
      <c r="T26" s="472"/>
      <c r="U26" s="1320"/>
      <c r="V26" s="1320"/>
      <c r="W26" s="472"/>
      <c r="X26" s="423"/>
      <c r="Y26" s="423"/>
      <c r="Z26" s="423"/>
      <c r="AA26" s="423"/>
      <c r="AB26" s="423"/>
      <c r="AC26" s="423"/>
      <c r="AD26" s="423"/>
      <c r="AE26" s="472"/>
      <c r="AF26" s="472"/>
      <c r="AG26" s="86"/>
      <c r="AH26" s="86"/>
      <c r="AI26" s="86"/>
      <c r="AJ26" s="86"/>
      <c r="AK26" s="86"/>
      <c r="AL26" s="86"/>
    </row>
    <row r="27" spans="1:38" s="1" customFormat="1" ht="11.1" customHeight="1">
      <c r="A27" s="250"/>
      <c r="B27" s="251"/>
      <c r="C27" s="106"/>
      <c r="D27" s="334" t="s">
        <v>216</v>
      </c>
      <c r="E27" s="382"/>
      <c r="F27" s="382"/>
      <c r="G27" s="45"/>
      <c r="H27" s="45"/>
      <c r="I27" s="45"/>
      <c r="J27" s="45"/>
      <c r="K27" s="45"/>
      <c r="L27" s="319"/>
      <c r="M27" s="319"/>
      <c r="N27" s="319"/>
      <c r="O27" s="319"/>
      <c r="P27" s="319"/>
      <c r="Q27" s="319"/>
      <c r="R27" s="460"/>
      <c r="S27" s="460"/>
      <c r="T27" s="460"/>
      <c r="U27" s="1279"/>
      <c r="V27" s="1279"/>
      <c r="W27" s="460"/>
      <c r="X27" s="345"/>
      <c r="Y27" s="345"/>
      <c r="Z27" s="345"/>
      <c r="AA27" s="345"/>
      <c r="AB27" s="345"/>
      <c r="AC27" s="345"/>
      <c r="AD27" s="345" t="s">
        <v>539</v>
      </c>
      <c r="AE27" s="460"/>
      <c r="AF27" s="460"/>
      <c r="AG27" s="86"/>
      <c r="AH27" s="86"/>
      <c r="AI27" s="86"/>
      <c r="AJ27" s="86"/>
      <c r="AK27" s="86"/>
      <c r="AL27" s="86"/>
    </row>
    <row r="28" spans="1:38" s="1" customFormat="1" ht="11.1" customHeight="1">
      <c r="A28" s="189"/>
      <c r="B28" s="251"/>
      <c r="C28" s="106"/>
      <c r="D28" s="595" t="s">
        <v>200</v>
      </c>
      <c r="E28" s="600"/>
      <c r="F28" s="600"/>
      <c r="G28" s="601">
        <v>2.1</v>
      </c>
      <c r="H28" s="601">
        <v>2.16</v>
      </c>
      <c r="I28" s="601">
        <v>2.2000000000000002</v>
      </c>
      <c r="J28" s="601">
        <v>2.2000000000000002</v>
      </c>
      <c r="K28" s="602">
        <v>2.19</v>
      </c>
      <c r="L28" s="602">
        <v>2.21</v>
      </c>
      <c r="M28" s="602">
        <v>2.25</v>
      </c>
      <c r="N28" s="602">
        <v>2.17</v>
      </c>
      <c r="O28" s="602">
        <v>2.12</v>
      </c>
      <c r="P28" s="602">
        <v>2.11</v>
      </c>
      <c r="Q28" s="602">
        <v>2.0299999999999998</v>
      </c>
      <c r="R28" s="603">
        <v>1.98</v>
      </c>
      <c r="S28" s="603">
        <v>1.9</v>
      </c>
      <c r="T28" s="603">
        <v>1.81</v>
      </c>
      <c r="U28" s="1080">
        <v>1.82</v>
      </c>
      <c r="V28" s="1081">
        <v>1.83</v>
      </c>
      <c r="W28" s="603">
        <v>1.78</v>
      </c>
      <c r="X28" s="602">
        <v>1.78</v>
      </c>
      <c r="Y28" s="602">
        <v>1.84</v>
      </c>
      <c r="Z28" s="1078">
        <v>1.85</v>
      </c>
      <c r="AA28" s="1078">
        <v>1.86</v>
      </c>
      <c r="AB28" s="1078">
        <v>1.86</v>
      </c>
      <c r="AC28" s="1078">
        <v>1.88</v>
      </c>
      <c r="AD28" s="1748">
        <v>1.93</v>
      </c>
      <c r="AE28" s="614"/>
      <c r="AF28" s="614"/>
      <c r="AG28" s="86"/>
      <c r="AH28" s="86"/>
      <c r="AI28" s="86"/>
      <c r="AJ28" s="86"/>
      <c r="AK28" s="86"/>
      <c r="AL28" s="86"/>
    </row>
    <row r="29" spans="1:38" s="1" customFormat="1" ht="11.1" customHeight="1">
      <c r="A29" s="252"/>
      <c r="B29" s="251"/>
      <c r="C29" s="106"/>
      <c r="D29" s="598" t="s">
        <v>203</v>
      </c>
      <c r="E29" s="604"/>
      <c r="F29" s="604"/>
      <c r="G29" s="605">
        <v>2.33</v>
      </c>
      <c r="H29" s="605">
        <v>2.4500000000000002</v>
      </c>
      <c r="I29" s="605">
        <v>2.48</v>
      </c>
      <c r="J29" s="605">
        <v>2.4700000000000002</v>
      </c>
      <c r="K29" s="606">
        <v>2.4500000000000002</v>
      </c>
      <c r="L29" s="606">
        <v>2.44</v>
      </c>
      <c r="M29" s="602">
        <v>2.5</v>
      </c>
      <c r="N29" s="602">
        <v>2.42</v>
      </c>
      <c r="O29" s="602">
        <v>2.34</v>
      </c>
      <c r="P29" s="602">
        <v>2.35</v>
      </c>
      <c r="Q29" s="602">
        <v>2.2599999999999998</v>
      </c>
      <c r="R29" s="603">
        <v>2.2200000000000002</v>
      </c>
      <c r="S29" s="603">
        <v>2.12</v>
      </c>
      <c r="T29" s="603">
        <v>2.02</v>
      </c>
      <c r="U29" s="1080">
        <v>2.06</v>
      </c>
      <c r="V29" s="1081">
        <v>2.08</v>
      </c>
      <c r="W29" s="602">
        <v>2.0299999999999998</v>
      </c>
      <c r="X29" s="602">
        <v>2.0099999999999998</v>
      </c>
      <c r="Y29" s="602">
        <v>2.0699999999999998</v>
      </c>
      <c r="Z29" s="1078">
        <v>2.0699999999999998</v>
      </c>
      <c r="AA29" s="1078">
        <v>2.0699999999999998</v>
      </c>
      <c r="AB29" s="1078">
        <v>2.08</v>
      </c>
      <c r="AC29" s="1078">
        <v>2.11</v>
      </c>
      <c r="AD29" s="1748">
        <v>2.17</v>
      </c>
      <c r="AE29" s="614"/>
      <c r="AF29" s="614"/>
      <c r="AG29" s="86"/>
      <c r="AH29" s="86"/>
      <c r="AI29" s="86"/>
      <c r="AJ29" s="86"/>
      <c r="AK29" s="86"/>
      <c r="AL29" s="86"/>
    </row>
    <row r="30" spans="1:38" s="1" customFormat="1" ht="11.1" customHeight="1">
      <c r="A30" s="189"/>
      <c r="B30" s="251"/>
      <c r="C30" s="106"/>
      <c r="D30" s="607" t="s">
        <v>205</v>
      </c>
      <c r="E30" s="607"/>
      <c r="F30" s="607"/>
      <c r="G30" s="608">
        <v>3.83</v>
      </c>
      <c r="H30" s="608">
        <v>3.72</v>
      </c>
      <c r="I30" s="608">
        <v>3.74</v>
      </c>
      <c r="J30" s="608">
        <v>3.74</v>
      </c>
      <c r="K30" s="609">
        <v>3.74</v>
      </c>
      <c r="L30" s="609">
        <v>3.78</v>
      </c>
      <c r="M30" s="610">
        <v>3.93</v>
      </c>
      <c r="N30" s="611">
        <v>3.96</v>
      </c>
      <c r="O30" s="610">
        <v>3.94</v>
      </c>
      <c r="P30" s="610">
        <v>4</v>
      </c>
      <c r="Q30" s="610">
        <v>3.97</v>
      </c>
      <c r="R30" s="612">
        <v>3.93</v>
      </c>
      <c r="S30" s="612">
        <v>3.76</v>
      </c>
      <c r="T30" s="612">
        <v>3.57</v>
      </c>
      <c r="U30" s="1317">
        <v>3.51</v>
      </c>
      <c r="V30" s="1317">
        <v>3.34</v>
      </c>
      <c r="W30" s="1462">
        <v>3.1</v>
      </c>
      <c r="X30" s="1462">
        <v>2.99</v>
      </c>
      <c r="Y30" s="1462">
        <v>2.98</v>
      </c>
      <c r="Z30" s="1676">
        <v>2.92</v>
      </c>
      <c r="AA30" s="1676">
        <v>2.92</v>
      </c>
      <c r="AB30" s="1676">
        <v>3.03</v>
      </c>
      <c r="AC30" s="1676">
        <v>3.26</v>
      </c>
      <c r="AD30" s="1630">
        <v>3.48</v>
      </c>
      <c r="AE30" s="614"/>
      <c r="AF30" s="614"/>
      <c r="AG30" s="86"/>
      <c r="AH30" s="86"/>
      <c r="AI30" s="86"/>
      <c r="AJ30" s="86"/>
      <c r="AK30" s="86"/>
      <c r="AL30" s="86"/>
    </row>
    <row r="31" spans="1:38" s="1" customFormat="1" ht="11.1" customHeight="1">
      <c r="A31" s="189"/>
      <c r="B31" s="251"/>
      <c r="C31" s="106"/>
      <c r="D31" s="613" t="s">
        <v>206</v>
      </c>
      <c r="E31" s="613"/>
      <c r="F31" s="613"/>
      <c r="G31" s="608">
        <v>3.15</v>
      </c>
      <c r="H31" s="608">
        <v>3.01</v>
      </c>
      <c r="I31" s="608">
        <v>3.07</v>
      </c>
      <c r="J31" s="608">
        <v>3.16</v>
      </c>
      <c r="K31" s="609">
        <v>3.24</v>
      </c>
      <c r="L31" s="609">
        <v>3.33</v>
      </c>
      <c r="M31" s="611">
        <v>3.45</v>
      </c>
      <c r="N31" s="611">
        <v>3.59</v>
      </c>
      <c r="O31" s="611">
        <v>3.7</v>
      </c>
      <c r="P31" s="611">
        <v>3.79</v>
      </c>
      <c r="Q31" s="611">
        <v>3.85</v>
      </c>
      <c r="R31" s="614">
        <v>3.82</v>
      </c>
      <c r="S31" s="614">
        <v>3.72</v>
      </c>
      <c r="T31" s="614">
        <v>3.52</v>
      </c>
      <c r="U31" s="1318">
        <v>3.36</v>
      </c>
      <c r="V31" s="1318">
        <v>3.28</v>
      </c>
      <c r="W31" s="611">
        <v>3.11</v>
      </c>
      <c r="X31" s="611">
        <v>2.95</v>
      </c>
      <c r="Y31" s="611">
        <v>2.9</v>
      </c>
      <c r="Z31" s="1174">
        <v>2.87</v>
      </c>
      <c r="AA31" s="1174">
        <v>2.87</v>
      </c>
      <c r="AB31" s="1174">
        <v>2.94</v>
      </c>
      <c r="AC31" s="1174">
        <v>3.1</v>
      </c>
      <c r="AD31" s="1631">
        <v>3.29</v>
      </c>
      <c r="AE31" s="614"/>
      <c r="AF31" s="614"/>
      <c r="AG31" s="86"/>
      <c r="AH31" s="86"/>
      <c r="AI31" s="86"/>
      <c r="AJ31" s="86"/>
      <c r="AK31" s="86"/>
      <c r="AL31" s="86"/>
    </row>
    <row r="32" spans="1:38" s="1" customFormat="1" ht="11.1" customHeight="1">
      <c r="A32" s="160"/>
      <c r="B32" s="139"/>
      <c r="C32" s="106"/>
      <c r="D32" s="613" t="s">
        <v>207</v>
      </c>
      <c r="E32" s="613"/>
      <c r="F32" s="613"/>
      <c r="G32" s="608">
        <v>3.8</v>
      </c>
      <c r="H32" s="608">
        <v>3.72</v>
      </c>
      <c r="I32" s="608">
        <v>3.74</v>
      </c>
      <c r="J32" s="608">
        <v>3.71</v>
      </c>
      <c r="K32" s="609">
        <v>3.67</v>
      </c>
      <c r="L32" s="609">
        <v>3.73</v>
      </c>
      <c r="M32" s="611">
        <v>3.85</v>
      </c>
      <c r="N32" s="611">
        <v>3.84</v>
      </c>
      <c r="O32" s="611">
        <v>3.79</v>
      </c>
      <c r="P32" s="611">
        <v>3.81</v>
      </c>
      <c r="Q32" s="611">
        <v>3.8</v>
      </c>
      <c r="R32" s="614">
        <v>3.73</v>
      </c>
      <c r="S32" s="614">
        <v>3.54</v>
      </c>
      <c r="T32" s="614">
        <v>3.36</v>
      </c>
      <c r="U32" s="1318">
        <v>3.36</v>
      </c>
      <c r="V32" s="1318">
        <v>3.15</v>
      </c>
      <c r="W32" s="611">
        <v>2.89</v>
      </c>
      <c r="X32" s="611">
        <v>2.81</v>
      </c>
      <c r="Y32" s="611">
        <v>2.81</v>
      </c>
      <c r="Z32" s="1174">
        <v>2.76</v>
      </c>
      <c r="AA32" s="1174">
        <v>2.76</v>
      </c>
      <c r="AB32" s="1174">
        <v>2.9</v>
      </c>
      <c r="AC32" s="1174">
        <v>3.17</v>
      </c>
      <c r="AD32" s="1631">
        <v>3.38</v>
      </c>
      <c r="AF32" s="86"/>
    </row>
    <row r="33" spans="1:32" s="1" customFormat="1" ht="11.1" customHeight="1">
      <c r="A33" s="162"/>
      <c r="B33" s="141"/>
      <c r="C33" s="106"/>
      <c r="D33" s="607" t="s">
        <v>208</v>
      </c>
      <c r="E33" s="101"/>
      <c r="F33" s="615"/>
      <c r="G33" s="608">
        <v>1.5</v>
      </c>
      <c r="H33" s="608">
        <v>1.27</v>
      </c>
      <c r="I33" s="608">
        <v>1.26</v>
      </c>
      <c r="J33" s="608">
        <v>1.27</v>
      </c>
      <c r="K33" s="609">
        <v>1.29</v>
      </c>
      <c r="L33" s="609">
        <v>1.34</v>
      </c>
      <c r="M33" s="606">
        <v>1.43</v>
      </c>
      <c r="N33" s="611">
        <v>1.54</v>
      </c>
      <c r="O33" s="606">
        <v>1.6</v>
      </c>
      <c r="P33" s="606">
        <v>1.65</v>
      </c>
      <c r="Q33" s="606">
        <v>1.71</v>
      </c>
      <c r="R33" s="616">
        <v>1.71</v>
      </c>
      <c r="S33" s="616">
        <v>1.64</v>
      </c>
      <c r="T33" s="616">
        <v>1.55</v>
      </c>
      <c r="U33" s="1319">
        <v>1.45</v>
      </c>
      <c r="V33" s="1319">
        <v>1.26</v>
      </c>
      <c r="W33" s="606">
        <v>1.0700000000000003</v>
      </c>
      <c r="X33" s="606">
        <v>0.98</v>
      </c>
      <c r="Y33" s="606">
        <v>0.91</v>
      </c>
      <c r="Z33" s="1677">
        <v>0.85</v>
      </c>
      <c r="AA33" s="1677">
        <v>0.85</v>
      </c>
      <c r="AB33" s="1677">
        <v>0.95</v>
      </c>
      <c r="AC33" s="1677">
        <v>1.1499999999999999</v>
      </c>
      <c r="AD33" s="1632">
        <v>1.31</v>
      </c>
      <c r="AF33" s="86"/>
    </row>
    <row r="34" spans="1:32" s="1" customFormat="1" ht="11.1" customHeight="1">
      <c r="A34" s="162"/>
      <c r="B34" s="141"/>
      <c r="C34" s="106"/>
      <c r="D34" s="617" t="s">
        <v>209</v>
      </c>
      <c r="E34" s="618"/>
      <c r="F34" s="619"/>
      <c r="G34" s="620">
        <v>316028</v>
      </c>
      <c r="H34" s="620">
        <v>331554</v>
      </c>
      <c r="I34" s="620">
        <v>336122</v>
      </c>
      <c r="J34" s="620">
        <v>340470</v>
      </c>
      <c r="K34" s="621">
        <v>341522</v>
      </c>
      <c r="L34" s="621">
        <v>345563</v>
      </c>
      <c r="M34" s="621">
        <v>345950</v>
      </c>
      <c r="N34" s="621">
        <v>348659</v>
      </c>
      <c r="O34" s="622">
        <v>356760</v>
      </c>
      <c r="P34" s="622">
        <v>360053</v>
      </c>
      <c r="Q34" s="622">
        <v>359481</v>
      </c>
      <c r="R34" s="623">
        <v>357072</v>
      </c>
      <c r="S34" s="623">
        <v>360807</v>
      </c>
      <c r="T34" s="623">
        <v>368298</v>
      </c>
      <c r="U34" s="1261">
        <v>365424</v>
      </c>
      <c r="V34" s="1261">
        <v>375221</v>
      </c>
      <c r="W34" s="623">
        <v>385920</v>
      </c>
      <c r="X34" s="621">
        <v>393137</v>
      </c>
      <c r="Y34" s="621">
        <v>394114</v>
      </c>
      <c r="Z34" s="1117">
        <v>405323</v>
      </c>
      <c r="AA34" s="1117">
        <v>421664</v>
      </c>
      <c r="AB34" s="1117">
        <v>428962</v>
      </c>
      <c r="AC34" s="1117">
        <v>430660</v>
      </c>
      <c r="AD34" s="1633">
        <v>437642</v>
      </c>
      <c r="AF34" s="86"/>
    </row>
    <row r="35" spans="1:32" s="1" customFormat="1" ht="11.1" customHeight="1">
      <c r="A35" s="162"/>
      <c r="B35" s="141"/>
      <c r="C35" s="106"/>
      <c r="D35" s="604" t="s">
        <v>477</v>
      </c>
      <c r="E35" s="538"/>
      <c r="F35" s="624"/>
      <c r="G35" s="625">
        <v>302090</v>
      </c>
      <c r="H35" s="625">
        <v>315418</v>
      </c>
      <c r="I35" s="625">
        <v>321455</v>
      </c>
      <c r="J35" s="625">
        <v>326939</v>
      </c>
      <c r="K35" s="626">
        <v>328000</v>
      </c>
      <c r="L35" s="626">
        <v>329063</v>
      </c>
      <c r="M35" s="626">
        <v>329516</v>
      </c>
      <c r="N35" s="626">
        <v>332882</v>
      </c>
      <c r="O35" s="626">
        <v>340156</v>
      </c>
      <c r="P35" s="626">
        <v>342316</v>
      </c>
      <c r="Q35" s="626">
        <v>345236</v>
      </c>
      <c r="R35" s="627">
        <v>343442</v>
      </c>
      <c r="S35" s="627">
        <v>345770</v>
      </c>
      <c r="T35" s="627">
        <v>351109</v>
      </c>
      <c r="U35" s="1120">
        <v>350412</v>
      </c>
      <c r="V35" s="1120">
        <v>361131</v>
      </c>
      <c r="W35" s="627">
        <v>372510</v>
      </c>
      <c r="X35" s="626">
        <v>378677</v>
      </c>
      <c r="Y35" s="626">
        <v>383894</v>
      </c>
      <c r="Z35" s="1073">
        <v>396152</v>
      </c>
      <c r="AA35" s="1073">
        <v>412633</v>
      </c>
      <c r="AB35" s="1073">
        <v>419001</v>
      </c>
      <c r="AC35" s="1073">
        <v>420681</v>
      </c>
      <c r="AD35" s="1634">
        <v>426540</v>
      </c>
      <c r="AF35" s="86"/>
    </row>
    <row r="36" spans="1:32" s="1" customFormat="1" ht="11.1" customHeight="1">
      <c r="A36" s="158"/>
      <c r="B36" s="141"/>
      <c r="C36" s="51"/>
      <c r="D36" s="595" t="s">
        <v>201</v>
      </c>
      <c r="E36" s="600"/>
      <c r="F36" s="600"/>
      <c r="G36" s="601">
        <v>2.02</v>
      </c>
      <c r="H36" s="601">
        <v>2.15</v>
      </c>
      <c r="I36" s="601">
        <v>2.2000000000000002</v>
      </c>
      <c r="J36" s="601">
        <v>2.2000000000000002</v>
      </c>
      <c r="K36" s="602">
        <v>2.2000000000000002</v>
      </c>
      <c r="L36" s="602">
        <v>2.2000000000000002</v>
      </c>
      <c r="M36" s="602">
        <v>2.25</v>
      </c>
      <c r="N36" s="602">
        <v>2.21</v>
      </c>
      <c r="O36" s="602">
        <v>2.1800000000000002</v>
      </c>
      <c r="P36" s="602">
        <v>2.16</v>
      </c>
      <c r="Q36" s="602">
        <v>2.0299999999999998</v>
      </c>
      <c r="R36" s="603">
        <v>2.0099999999999998</v>
      </c>
      <c r="S36" s="603">
        <v>1.97</v>
      </c>
      <c r="T36" s="603">
        <v>1.93</v>
      </c>
      <c r="U36" s="1080">
        <v>1.82</v>
      </c>
      <c r="V36" s="1081">
        <v>1.83</v>
      </c>
      <c r="W36" s="603">
        <v>1.81</v>
      </c>
      <c r="X36" s="602">
        <v>1.8</v>
      </c>
      <c r="Y36" s="602">
        <v>1.84</v>
      </c>
      <c r="Z36" s="1078">
        <v>1.85</v>
      </c>
      <c r="AA36" s="1078">
        <v>1.85</v>
      </c>
      <c r="AB36" s="1078">
        <v>1.85</v>
      </c>
      <c r="AC36" s="1078">
        <v>1.88</v>
      </c>
      <c r="AD36" s="1748">
        <v>1.91</v>
      </c>
      <c r="AF36" s="86"/>
    </row>
    <row r="37" spans="1:32" s="1" customFormat="1" ht="11.1" customHeight="1">
      <c r="A37" s="158"/>
      <c r="B37" s="141"/>
      <c r="C37" s="51"/>
      <c r="D37" s="598" t="s">
        <v>210</v>
      </c>
      <c r="E37" s="604"/>
      <c r="F37" s="604"/>
      <c r="G37" s="605">
        <v>2.2200000000000002</v>
      </c>
      <c r="H37" s="605">
        <v>2.41</v>
      </c>
      <c r="I37" s="605">
        <v>2.48</v>
      </c>
      <c r="J37" s="605">
        <v>2.4700000000000002</v>
      </c>
      <c r="K37" s="606">
        <v>2.4700000000000002</v>
      </c>
      <c r="L37" s="606">
        <v>2.46</v>
      </c>
      <c r="M37" s="602">
        <v>2.5</v>
      </c>
      <c r="N37" s="602">
        <v>2.46</v>
      </c>
      <c r="O37" s="602">
        <v>2.42</v>
      </c>
      <c r="P37" s="602">
        <v>2.4</v>
      </c>
      <c r="Q37" s="602">
        <v>2.2599999999999998</v>
      </c>
      <c r="R37" s="603">
        <v>2.2400000000000002</v>
      </c>
      <c r="S37" s="603">
        <v>2.2000000000000002</v>
      </c>
      <c r="T37" s="603">
        <v>2.16</v>
      </c>
      <c r="U37" s="1080">
        <v>2.0699999999999998</v>
      </c>
      <c r="V37" s="1081">
        <v>2.0699999999999998</v>
      </c>
      <c r="W37" s="603">
        <v>2.06</v>
      </c>
      <c r="X37" s="602">
        <v>2.0499999999999998</v>
      </c>
      <c r="Y37" s="602">
        <v>2.0699999999999998</v>
      </c>
      <c r="Z37" s="1078">
        <v>2.0699999999999998</v>
      </c>
      <c r="AA37" s="1078">
        <v>2.0699999999999998</v>
      </c>
      <c r="AB37" s="1078">
        <v>2.0699999999999998</v>
      </c>
      <c r="AC37" s="1078">
        <v>2.11</v>
      </c>
      <c r="AD37" s="1748">
        <v>2.14</v>
      </c>
      <c r="AF37" s="86"/>
    </row>
    <row r="38" spans="1:32" s="1" customFormat="1" ht="11.1" customHeight="1">
      <c r="A38" s="158"/>
      <c r="B38" s="141"/>
      <c r="C38" s="33"/>
      <c r="D38" s="607" t="s">
        <v>211</v>
      </c>
      <c r="E38" s="607"/>
      <c r="F38" s="607"/>
      <c r="G38" s="608">
        <v>3.97</v>
      </c>
      <c r="H38" s="608">
        <v>3.77</v>
      </c>
      <c r="I38" s="608">
        <v>3.74</v>
      </c>
      <c r="J38" s="608">
        <v>3.74</v>
      </c>
      <c r="K38" s="609">
        <v>3.74</v>
      </c>
      <c r="L38" s="609">
        <v>3.75</v>
      </c>
      <c r="M38" s="610">
        <v>3.93</v>
      </c>
      <c r="N38" s="611">
        <v>3.94</v>
      </c>
      <c r="O38" s="610">
        <v>3.94</v>
      </c>
      <c r="P38" s="610">
        <v>3.96</v>
      </c>
      <c r="Q38" s="610">
        <v>3.97</v>
      </c>
      <c r="R38" s="612">
        <v>3.95</v>
      </c>
      <c r="S38" s="612">
        <v>3.88</v>
      </c>
      <c r="T38" s="612">
        <v>3.8</v>
      </c>
      <c r="U38" s="1317">
        <v>3.51</v>
      </c>
      <c r="V38" s="1317">
        <v>3.41</v>
      </c>
      <c r="W38" s="612">
        <v>3.3</v>
      </c>
      <c r="X38" s="1462">
        <v>3.22</v>
      </c>
      <c r="Y38" s="1462">
        <v>2.98</v>
      </c>
      <c r="Z38" s="1676">
        <v>2.95</v>
      </c>
      <c r="AA38" s="1676">
        <v>2.94</v>
      </c>
      <c r="AB38" s="1676">
        <v>2.96</v>
      </c>
      <c r="AC38" s="1676">
        <v>3.26</v>
      </c>
      <c r="AD38" s="1630">
        <v>3.37</v>
      </c>
      <c r="AF38" s="86"/>
    </row>
    <row r="39" spans="1:32" s="1" customFormat="1" ht="11.1" customHeight="1">
      <c r="A39" s="158"/>
      <c r="B39" s="141"/>
      <c r="C39" s="14"/>
      <c r="D39" s="613" t="s">
        <v>212</v>
      </c>
      <c r="E39" s="613"/>
      <c r="F39" s="613"/>
      <c r="G39" s="608">
        <v>3.36</v>
      </c>
      <c r="H39" s="608">
        <v>3.06</v>
      </c>
      <c r="I39" s="608">
        <v>3.07</v>
      </c>
      <c r="J39" s="608">
        <v>3.12</v>
      </c>
      <c r="K39" s="609">
        <v>3.16</v>
      </c>
      <c r="L39" s="609">
        <v>3.21</v>
      </c>
      <c r="M39" s="611">
        <v>3.45</v>
      </c>
      <c r="N39" s="611">
        <v>3.52</v>
      </c>
      <c r="O39" s="611">
        <v>3.58</v>
      </c>
      <c r="P39" s="611">
        <v>3.63</v>
      </c>
      <c r="Q39" s="611">
        <v>3.85</v>
      </c>
      <c r="R39" s="614">
        <v>3.84</v>
      </c>
      <c r="S39" s="614">
        <v>3.8</v>
      </c>
      <c r="T39" s="614">
        <v>3.73</v>
      </c>
      <c r="U39" s="1318">
        <v>3.36</v>
      </c>
      <c r="V39" s="1318">
        <v>3.32</v>
      </c>
      <c r="W39" s="614">
        <v>3.25</v>
      </c>
      <c r="X39" s="611">
        <v>3.17</v>
      </c>
      <c r="Y39" s="611">
        <v>2.9</v>
      </c>
      <c r="Z39" s="1174">
        <v>2.89</v>
      </c>
      <c r="AA39" s="1174">
        <v>2.88</v>
      </c>
      <c r="AB39" s="1174">
        <v>2.9</v>
      </c>
      <c r="AC39" s="1174">
        <v>3.1</v>
      </c>
      <c r="AD39" s="1631">
        <v>3.2</v>
      </c>
      <c r="AF39" s="86"/>
    </row>
    <row r="40" spans="1:32" s="1" customFormat="1" ht="11.1" customHeight="1">
      <c r="A40" s="162"/>
      <c r="B40" s="141"/>
      <c r="C40" s="14"/>
      <c r="D40" s="613" t="s">
        <v>213</v>
      </c>
      <c r="E40" s="613"/>
      <c r="F40" s="613"/>
      <c r="G40" s="608">
        <v>3.93</v>
      </c>
      <c r="H40" s="608">
        <v>3.76</v>
      </c>
      <c r="I40" s="608">
        <v>3.74</v>
      </c>
      <c r="J40" s="608">
        <v>3.72</v>
      </c>
      <c r="K40" s="609">
        <v>3.71</v>
      </c>
      <c r="L40" s="609">
        <v>3.71</v>
      </c>
      <c r="M40" s="611">
        <v>3.85</v>
      </c>
      <c r="N40" s="611">
        <v>3.85</v>
      </c>
      <c r="O40" s="611">
        <v>3.83</v>
      </c>
      <c r="P40" s="611">
        <v>3.82</v>
      </c>
      <c r="Q40" s="611">
        <v>3.8</v>
      </c>
      <c r="R40" s="614">
        <v>3.77</v>
      </c>
      <c r="S40" s="614">
        <v>3.69</v>
      </c>
      <c r="T40" s="614">
        <v>3.6</v>
      </c>
      <c r="U40" s="1318">
        <v>3.36</v>
      </c>
      <c r="V40" s="1318">
        <v>3.24</v>
      </c>
      <c r="W40" s="614">
        <v>3.12</v>
      </c>
      <c r="X40" s="611">
        <v>3.04</v>
      </c>
      <c r="Y40" s="611">
        <v>2.81</v>
      </c>
      <c r="Z40" s="1174">
        <v>2.79</v>
      </c>
      <c r="AA40" s="1174">
        <v>2.78</v>
      </c>
      <c r="AB40" s="1174">
        <v>2.81</v>
      </c>
      <c r="AC40" s="1174">
        <v>3.17</v>
      </c>
      <c r="AD40" s="1631">
        <v>3.28</v>
      </c>
      <c r="AF40" s="86"/>
    </row>
    <row r="41" spans="1:32" s="1" customFormat="1" ht="11.1" customHeight="1">
      <c r="A41" s="158"/>
      <c r="B41" s="141"/>
      <c r="C41" s="92"/>
      <c r="D41" s="607" t="s">
        <v>214</v>
      </c>
      <c r="E41" s="101"/>
      <c r="F41" s="615"/>
      <c r="G41" s="608">
        <v>1.75</v>
      </c>
      <c r="H41" s="608">
        <v>1.36</v>
      </c>
      <c r="I41" s="608">
        <v>1.26</v>
      </c>
      <c r="J41" s="608">
        <v>1.27</v>
      </c>
      <c r="K41" s="609">
        <v>1.27</v>
      </c>
      <c r="L41" s="609">
        <v>1.29</v>
      </c>
      <c r="M41" s="606">
        <v>1.43</v>
      </c>
      <c r="N41" s="611">
        <v>1.48</v>
      </c>
      <c r="O41" s="606">
        <v>1.53</v>
      </c>
      <c r="P41" s="606">
        <v>1.56</v>
      </c>
      <c r="Q41" s="606">
        <v>1.71</v>
      </c>
      <c r="R41" s="616">
        <v>1.71</v>
      </c>
      <c r="S41" s="616">
        <v>1.68</v>
      </c>
      <c r="T41" s="616">
        <v>1.65</v>
      </c>
      <c r="U41" s="1319">
        <v>1.45</v>
      </c>
      <c r="V41" s="1319">
        <v>1.38</v>
      </c>
      <c r="W41" s="616">
        <v>1.24</v>
      </c>
      <c r="X41" s="606">
        <v>1.17</v>
      </c>
      <c r="Y41" s="606">
        <v>0.91</v>
      </c>
      <c r="Z41" s="1677">
        <v>0.88</v>
      </c>
      <c r="AA41" s="1677">
        <v>0.87</v>
      </c>
      <c r="AB41" s="1677">
        <v>0.89</v>
      </c>
      <c r="AC41" s="1677">
        <v>1.1499999999999999</v>
      </c>
      <c r="AD41" s="1632">
        <v>1.23</v>
      </c>
      <c r="AF41" s="86"/>
    </row>
    <row r="42" spans="1:32" s="1" customFormat="1" ht="11.1" customHeight="1">
      <c r="A42" s="158"/>
      <c r="B42" s="141"/>
      <c r="C42" s="92"/>
      <c r="D42" s="617" t="s">
        <v>215</v>
      </c>
      <c r="E42" s="618"/>
      <c r="F42" s="619"/>
      <c r="G42" s="620">
        <v>311530</v>
      </c>
      <c r="H42" s="620">
        <v>322223</v>
      </c>
      <c r="I42" s="620">
        <v>336122</v>
      </c>
      <c r="J42" s="620">
        <v>338308</v>
      </c>
      <c r="K42" s="621">
        <v>339391</v>
      </c>
      <c r="L42" s="621">
        <v>340947</v>
      </c>
      <c r="M42" s="621">
        <v>345950</v>
      </c>
      <c r="N42" s="621">
        <v>347312</v>
      </c>
      <c r="O42" s="622">
        <v>350496</v>
      </c>
      <c r="P42" s="622">
        <v>352905</v>
      </c>
      <c r="Q42" s="622">
        <v>359481</v>
      </c>
      <c r="R42" s="623">
        <v>358270</v>
      </c>
      <c r="S42" s="623">
        <v>359125</v>
      </c>
      <c r="T42" s="623">
        <v>361437</v>
      </c>
      <c r="U42" s="1261">
        <v>365424</v>
      </c>
      <c r="V42" s="1261">
        <v>370322</v>
      </c>
      <c r="W42" s="623">
        <v>375560</v>
      </c>
      <c r="X42" s="621">
        <v>379978</v>
      </c>
      <c r="Y42" s="621">
        <v>394114</v>
      </c>
      <c r="Z42" s="1117">
        <v>399750</v>
      </c>
      <c r="AA42" s="1117">
        <v>407135</v>
      </c>
      <c r="AB42" s="1117">
        <v>412636</v>
      </c>
      <c r="AC42" s="1117">
        <v>430660</v>
      </c>
      <c r="AD42" s="1633">
        <v>434171</v>
      </c>
      <c r="AF42" s="86"/>
    </row>
    <row r="43" spans="1:32" s="1" customFormat="1" ht="11.1" customHeight="1">
      <c r="A43" s="109"/>
      <c r="B43" s="119"/>
      <c r="C43" s="15"/>
      <c r="D43" s="604" t="s">
        <v>479</v>
      </c>
      <c r="E43" s="538"/>
      <c r="F43" s="624"/>
      <c r="G43" s="625">
        <v>299675</v>
      </c>
      <c r="H43" s="625">
        <v>307267</v>
      </c>
      <c r="I43" s="625">
        <v>321455</v>
      </c>
      <c r="J43" s="625">
        <v>324212</v>
      </c>
      <c r="K43" s="626">
        <v>325489</v>
      </c>
      <c r="L43" s="626">
        <v>326390</v>
      </c>
      <c r="M43" s="626">
        <v>329516</v>
      </c>
      <c r="N43" s="626">
        <v>331208</v>
      </c>
      <c r="O43" s="626">
        <v>334224</v>
      </c>
      <c r="P43" s="626">
        <v>336263</v>
      </c>
      <c r="Q43" s="626">
        <v>345236</v>
      </c>
      <c r="R43" s="627">
        <v>344334</v>
      </c>
      <c r="S43" s="627">
        <v>344818</v>
      </c>
      <c r="T43" s="627">
        <v>346404</v>
      </c>
      <c r="U43" s="1120">
        <v>350412</v>
      </c>
      <c r="V43" s="1120">
        <v>355772</v>
      </c>
      <c r="W43" s="627">
        <v>361392</v>
      </c>
      <c r="X43" s="626">
        <v>365737</v>
      </c>
      <c r="Y43" s="626">
        <v>383894</v>
      </c>
      <c r="Z43" s="1073">
        <v>390057</v>
      </c>
      <c r="AA43" s="1073">
        <v>397665</v>
      </c>
      <c r="AB43" s="1073">
        <v>403043</v>
      </c>
      <c r="AC43" s="1073">
        <v>420681</v>
      </c>
      <c r="AD43" s="1634">
        <v>423627</v>
      </c>
      <c r="AF43" s="86"/>
    </row>
    <row r="44" spans="1:32" s="1" customFormat="1" ht="10.15" customHeight="1">
      <c r="A44" s="420"/>
      <c r="B44" s="421"/>
      <c r="C44" s="15"/>
      <c r="D44" s="16"/>
      <c r="E44" s="16"/>
      <c r="F44" s="16"/>
      <c r="G44" s="16"/>
      <c r="H44" s="16"/>
      <c r="I44" s="16"/>
      <c r="J44" s="16"/>
      <c r="K44" s="16"/>
      <c r="L44" s="360"/>
      <c r="M44" s="360"/>
      <c r="N44" s="360"/>
      <c r="O44" s="360"/>
      <c r="P44" s="360"/>
      <c r="Q44" s="360"/>
      <c r="R44" s="360"/>
      <c r="S44" s="360"/>
      <c r="T44" s="360"/>
      <c r="U44" s="360"/>
      <c r="V44" s="360"/>
      <c r="W44" s="360"/>
      <c r="X44" s="360"/>
      <c r="Y44" s="360"/>
      <c r="Z44" s="360"/>
      <c r="AA44" s="360"/>
      <c r="AB44" s="360"/>
      <c r="AC44" s="360"/>
      <c r="AD44" s="360">
        <v>6</v>
      </c>
      <c r="AF44" s="86"/>
    </row>
    <row r="45" spans="1:32" s="1" customFormat="1" ht="10.15" customHeight="1">
      <c r="A45" s="420"/>
      <c r="B45" s="421"/>
      <c r="C45" s="1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F45" s="86"/>
    </row>
    <row r="46" spans="1:32" s="1" customFormat="1" ht="10.15" customHeight="1">
      <c r="A46" s="8"/>
      <c r="B46" s="83"/>
      <c r="C46" s="15"/>
      <c r="D46" s="2"/>
      <c r="E46" s="2"/>
      <c r="F46" s="2"/>
      <c r="G46" s="87"/>
      <c r="H46" s="87"/>
      <c r="I46" s="87"/>
      <c r="J46" s="87"/>
      <c r="K46" s="87"/>
      <c r="L46" s="87"/>
      <c r="M46" s="87"/>
      <c r="N46" s="87"/>
      <c r="O46" s="87"/>
      <c r="P46" s="87"/>
      <c r="Q46" s="87"/>
      <c r="R46" s="87"/>
      <c r="S46" s="87"/>
      <c r="T46" s="87"/>
      <c r="U46" s="87"/>
      <c r="V46" s="87"/>
      <c r="W46" s="87"/>
      <c r="X46" s="87"/>
      <c r="Y46" s="87"/>
      <c r="Z46" s="87"/>
      <c r="AA46" s="87"/>
      <c r="AB46" s="87"/>
      <c r="AC46" s="87"/>
      <c r="AD46" s="87"/>
      <c r="AF46" s="86"/>
    </row>
    <row r="47" spans="1:32" s="1" customFormat="1" ht="10.15" customHeight="1">
      <c r="A47" s="8"/>
      <c r="B47" s="83"/>
      <c r="C47" s="15"/>
      <c r="D47" s="2"/>
      <c r="E47" s="2"/>
      <c r="F47" s="2"/>
      <c r="G47" s="87"/>
      <c r="H47" s="87"/>
      <c r="I47" s="87"/>
      <c r="J47" s="87"/>
      <c r="K47" s="87"/>
      <c r="L47" s="87"/>
      <c r="M47" s="87"/>
      <c r="N47" s="87"/>
      <c r="O47" s="87"/>
      <c r="P47" s="87"/>
      <c r="Q47" s="87"/>
      <c r="R47" s="87"/>
      <c r="S47" s="87"/>
      <c r="T47" s="87"/>
      <c r="U47" s="87"/>
      <c r="V47" s="87"/>
      <c r="W47" s="87"/>
      <c r="X47" s="87"/>
      <c r="Y47" s="87"/>
      <c r="Z47" s="87"/>
      <c r="AA47" s="87"/>
      <c r="AB47" s="87"/>
      <c r="AC47" s="87"/>
      <c r="AD47" s="87"/>
      <c r="AF47" s="86"/>
    </row>
    <row r="48" spans="1:32" s="1" customFormat="1" ht="10.15" customHeight="1">
      <c r="A48" s="8"/>
      <c r="B48" s="83"/>
      <c r="C48" s="16"/>
      <c r="D48" s="2"/>
      <c r="E48" s="2"/>
      <c r="F48" s="2"/>
      <c r="G48" s="87"/>
      <c r="H48" s="87"/>
      <c r="I48" s="87"/>
      <c r="J48" s="87"/>
      <c r="K48" s="87"/>
      <c r="L48" s="87"/>
      <c r="M48" s="87"/>
      <c r="N48" s="87"/>
      <c r="O48" s="87"/>
      <c r="P48" s="87"/>
      <c r="Q48" s="87"/>
      <c r="R48" s="87"/>
      <c r="S48" s="87"/>
      <c r="T48" s="87"/>
      <c r="U48" s="87"/>
      <c r="V48" s="87"/>
      <c r="W48" s="87"/>
      <c r="X48" s="87"/>
      <c r="Y48" s="87"/>
      <c r="Z48" s="87"/>
      <c r="AA48" s="87"/>
      <c r="AB48" s="87"/>
      <c r="AC48" s="87"/>
      <c r="AD48" s="87"/>
      <c r="AF48" s="86"/>
    </row>
    <row r="49" spans="1:32" s="1" customFormat="1" ht="10.15" customHeight="1">
      <c r="A49" s="8"/>
      <c r="B49" s="83"/>
      <c r="C49" s="2"/>
      <c r="D49" s="2"/>
      <c r="E49" s="2"/>
      <c r="F49" s="2"/>
      <c r="G49" s="87"/>
      <c r="H49" s="87"/>
      <c r="I49" s="87"/>
      <c r="J49" s="87"/>
      <c r="K49" s="87"/>
      <c r="L49" s="87"/>
      <c r="M49" s="87"/>
      <c r="N49" s="87"/>
      <c r="O49" s="87"/>
      <c r="P49" s="87"/>
      <c r="Q49" s="87"/>
      <c r="R49" s="87"/>
      <c r="S49" s="87"/>
      <c r="T49" s="87"/>
      <c r="U49" s="87"/>
      <c r="V49" s="87"/>
      <c r="W49" s="87"/>
      <c r="X49" s="87"/>
      <c r="Y49" s="87"/>
      <c r="Z49" s="87"/>
      <c r="AA49" s="87"/>
      <c r="AB49" s="87"/>
      <c r="AC49" s="87"/>
      <c r="AD49" s="87"/>
      <c r="AF49" s="86"/>
    </row>
    <row r="50" spans="1:32" s="1" customFormat="1" ht="10.15" customHeight="1">
      <c r="A50" s="46"/>
      <c r="B50" s="60"/>
      <c r="C50" s="2"/>
      <c r="D50" s="2"/>
      <c r="E50" s="2"/>
      <c r="F50" s="2"/>
      <c r="G50" s="87"/>
      <c r="H50" s="87"/>
      <c r="I50" s="87"/>
      <c r="J50" s="87"/>
      <c r="K50" s="87"/>
      <c r="L50" s="87"/>
      <c r="M50" s="87"/>
      <c r="N50" s="87"/>
      <c r="O50" s="87"/>
      <c r="P50" s="87"/>
      <c r="Q50" s="87"/>
      <c r="R50" s="87"/>
      <c r="S50" s="87"/>
      <c r="T50" s="87"/>
      <c r="U50" s="87"/>
      <c r="V50" s="87"/>
      <c r="W50" s="87"/>
      <c r="X50" s="87"/>
      <c r="Y50" s="87"/>
      <c r="Z50" s="87"/>
      <c r="AA50" s="87"/>
      <c r="AB50" s="87"/>
      <c r="AC50" s="87"/>
      <c r="AD50" s="87"/>
      <c r="AF50" s="86"/>
    </row>
    <row r="51" spans="1:32" ht="10.15" customHeight="1">
      <c r="A51" s="46"/>
    </row>
  </sheetData>
  <phoneticPr fontId="9" type="noConversion"/>
  <conditionalFormatting sqref="G26:K26">
    <cfRule type="cellIs" dxfId="143" priority="61" operator="lessThan">
      <formula>0</formula>
    </cfRule>
    <cfRule type="cellIs" dxfId="142" priority="62" operator="greaterThan">
      <formula>0</formula>
    </cfRule>
  </conditionalFormatting>
  <conditionalFormatting sqref="L26:N26 P26:Q26">
    <cfRule type="cellIs" dxfId="141" priority="39" operator="lessThan">
      <formula>0</formula>
    </cfRule>
    <cfRule type="cellIs" dxfId="140" priority="40" operator="greaterThan">
      <formula>0</formula>
    </cfRule>
  </conditionalFormatting>
  <conditionalFormatting sqref="O26">
    <cfRule type="cellIs" dxfId="139" priority="37" operator="lessThan">
      <formula>0</formula>
    </cfRule>
    <cfRule type="cellIs" dxfId="138" priority="38" operator="greaterThan">
      <formula>0</formula>
    </cfRule>
  </conditionalFormatting>
  <conditionalFormatting sqref="S26">
    <cfRule type="cellIs" dxfId="137" priority="31" operator="lessThan">
      <formula>0</formula>
    </cfRule>
    <cfRule type="cellIs" dxfId="136" priority="32" operator="greaterThan">
      <formula>0</formula>
    </cfRule>
  </conditionalFormatting>
  <conditionalFormatting sqref="R26">
    <cfRule type="cellIs" dxfId="135" priority="33" operator="lessThan">
      <formula>0</formula>
    </cfRule>
    <cfRule type="cellIs" dxfId="134" priority="34" operator="greaterThan">
      <formula>0</formula>
    </cfRule>
  </conditionalFormatting>
  <conditionalFormatting sqref="T26">
    <cfRule type="cellIs" dxfId="133" priority="29" operator="lessThan">
      <formula>0</formula>
    </cfRule>
    <cfRule type="cellIs" dxfId="132" priority="30" operator="greaterThan">
      <formula>0</formula>
    </cfRule>
  </conditionalFormatting>
  <conditionalFormatting sqref="AE26:AF26">
    <cfRule type="cellIs" dxfId="131" priority="27" operator="lessThan">
      <formula>0</formula>
    </cfRule>
    <cfRule type="cellIs" dxfId="130" priority="28" operator="greaterThan">
      <formula>0</formula>
    </cfRule>
  </conditionalFormatting>
  <conditionalFormatting sqref="U26:V26">
    <cfRule type="cellIs" dxfId="129" priority="23" operator="lessThan">
      <formula>0</formula>
    </cfRule>
    <cfRule type="cellIs" dxfId="128" priority="24" operator="greaterThan">
      <formula>0</formula>
    </cfRule>
  </conditionalFormatting>
  <conditionalFormatting sqref="W26">
    <cfRule type="cellIs" dxfId="127" priority="21" operator="lessThan">
      <formula>0</formula>
    </cfRule>
    <cfRule type="cellIs" dxfId="126" priority="22" operator="greaterThan">
      <formula>0</formula>
    </cfRule>
  </conditionalFormatting>
  <conditionalFormatting sqref="X26">
    <cfRule type="cellIs" dxfId="125" priority="19" operator="lessThan">
      <formula>0</formula>
    </cfRule>
    <cfRule type="cellIs" dxfId="124" priority="20" operator="greaterThan">
      <formula>0</formula>
    </cfRule>
  </conditionalFormatting>
  <conditionalFormatting sqref="Y26">
    <cfRule type="cellIs" dxfId="123" priority="17" operator="lessThan">
      <formula>0</formula>
    </cfRule>
    <cfRule type="cellIs" dxfId="122" priority="18" operator="greaterThan">
      <formula>0</formula>
    </cfRule>
  </conditionalFormatting>
  <conditionalFormatting sqref="Z26">
    <cfRule type="cellIs" dxfId="121" priority="15" operator="lessThan">
      <formula>0</formula>
    </cfRule>
    <cfRule type="cellIs" dxfId="120" priority="16" operator="greaterThan">
      <formula>0</formula>
    </cfRule>
  </conditionalFormatting>
  <conditionalFormatting sqref="AA26">
    <cfRule type="cellIs" dxfId="119" priority="11" operator="lessThan">
      <formula>0</formula>
    </cfRule>
    <cfRule type="cellIs" dxfId="118" priority="12" operator="greaterThan">
      <formula>0</formula>
    </cfRule>
  </conditionalFormatting>
  <conditionalFormatting sqref="AD26">
    <cfRule type="cellIs" dxfId="117" priority="9" operator="lessThan">
      <formula>0</formula>
    </cfRule>
    <cfRule type="cellIs" dxfId="116" priority="10" operator="greaterThan">
      <formula>0</formula>
    </cfRule>
  </conditionalFormatting>
  <conditionalFormatting sqref="AB26">
    <cfRule type="cellIs" dxfId="115" priority="5" operator="lessThan">
      <formula>0</formula>
    </cfRule>
    <cfRule type="cellIs" dxfId="114" priority="6" operator="greaterThan">
      <formula>0</formula>
    </cfRule>
  </conditionalFormatting>
  <conditionalFormatting sqref="AC26">
    <cfRule type="cellIs" dxfId="113" priority="1" operator="lessThan">
      <formula>0</formula>
    </cfRule>
    <cfRule type="cellIs" dxfId="112" priority="2" operator="greaterThan">
      <formula>0</formula>
    </cfRule>
  </conditionalFormatting>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9CCFF"/>
    <pageSetUpPr fitToPage="1"/>
  </sheetPr>
  <dimension ref="A1:AQ40"/>
  <sheetViews>
    <sheetView showGridLines="0" view="pageBreakPreview" zoomScaleNormal="120" zoomScaleSheetLayoutView="100" workbookViewId="0">
      <pane xSplit="6" topLeftCell="G1" activePane="topRight" state="frozen"/>
      <selection activeCell="AG82" sqref="AG82:AG87"/>
      <selection pane="topRight" activeCell="AJ3" sqref="AJ3"/>
    </sheetView>
  </sheetViews>
  <sheetFormatPr defaultColWidth="9" defaultRowHeight="13.5"/>
  <cols>
    <col min="1" max="1" width="1.625" style="6" customWidth="1"/>
    <col min="2" max="2" width="22.625" style="3" bestFit="1" customWidth="1"/>
    <col min="3" max="3" width="2.625" style="12" customWidth="1"/>
    <col min="4" max="5" width="1.625" style="2" customWidth="1"/>
    <col min="6" max="6" width="24.875" style="2" customWidth="1"/>
    <col min="7" max="7" width="1" style="87" customWidth="1"/>
    <col min="8" max="10" width="10.625" style="5" hidden="1" customWidth="1"/>
    <col min="11" max="11" width="10.625" style="90" hidden="1" customWidth="1"/>
    <col min="12" max="13" width="10.75" style="90" hidden="1" customWidth="1"/>
    <col min="14" max="14" width="10.75" style="2" hidden="1" customWidth="1"/>
    <col min="15" max="35" width="10.75" style="87" hidden="1" customWidth="1"/>
    <col min="36" max="36" width="10.75" style="87" customWidth="1"/>
    <col min="37" max="38" width="9" style="2"/>
    <col min="39" max="39" width="9" style="87"/>
    <col min="40" max="16384" width="9" style="2"/>
  </cols>
  <sheetData>
    <row r="1" spans="1:43" s="4" customFormat="1" ht="10.5" customHeight="1">
      <c r="A1" s="142"/>
      <c r="B1" s="143"/>
      <c r="C1" s="204"/>
      <c r="D1" s="144"/>
      <c r="E1" s="144"/>
      <c r="F1" s="144"/>
      <c r="G1" s="144"/>
      <c r="H1" s="145"/>
      <c r="I1" s="145"/>
      <c r="J1" s="145"/>
      <c r="K1" s="145"/>
      <c r="L1" s="145"/>
      <c r="M1" s="145"/>
      <c r="N1" s="94"/>
      <c r="O1" s="94"/>
      <c r="P1" s="94"/>
      <c r="Q1" s="94"/>
      <c r="R1" s="94"/>
      <c r="S1" s="94"/>
      <c r="T1" s="94"/>
      <c r="U1" s="94"/>
      <c r="V1" s="94"/>
      <c r="W1" s="94"/>
      <c r="X1" s="94"/>
      <c r="Y1" s="94"/>
      <c r="Z1" s="94"/>
      <c r="AA1" s="94"/>
      <c r="AB1" s="94"/>
      <c r="AC1" s="94"/>
      <c r="AD1" s="94"/>
      <c r="AE1" s="94"/>
      <c r="AF1" s="94"/>
      <c r="AG1" s="94"/>
      <c r="AH1" s="94"/>
      <c r="AI1" s="94"/>
      <c r="AJ1" s="94"/>
      <c r="AM1" s="89"/>
    </row>
    <row r="2" spans="1:43" s="4" customFormat="1" ht="18" customHeight="1">
      <c r="A2" s="146"/>
      <c r="B2" s="147"/>
      <c r="C2" s="396"/>
      <c r="D2" s="375" t="s">
        <v>441</v>
      </c>
      <c r="E2" s="375"/>
      <c r="F2" s="375"/>
      <c r="G2" s="375"/>
      <c r="H2" s="149"/>
      <c r="I2" s="149"/>
      <c r="J2" s="149"/>
      <c r="K2" s="149"/>
      <c r="L2" s="149"/>
      <c r="M2" s="149"/>
      <c r="N2" s="94"/>
      <c r="O2" s="94"/>
      <c r="P2" s="94"/>
      <c r="Q2" s="94"/>
      <c r="R2" s="94"/>
      <c r="S2" s="94"/>
      <c r="T2" s="94"/>
      <c r="U2" s="94"/>
      <c r="V2" s="94"/>
      <c r="W2" s="94"/>
      <c r="X2" s="94"/>
      <c r="Y2" s="94"/>
      <c r="Z2" s="94"/>
      <c r="AA2" s="94"/>
      <c r="AB2" s="94"/>
      <c r="AC2" s="94"/>
      <c r="AD2" s="94"/>
      <c r="AE2" s="94"/>
      <c r="AF2" s="94"/>
      <c r="AG2" s="94"/>
      <c r="AH2" s="94"/>
      <c r="AI2" s="94"/>
      <c r="AJ2" s="94"/>
      <c r="AM2" s="89"/>
    </row>
    <row r="3" spans="1:43" s="40" customFormat="1" ht="20.100000000000001" customHeight="1">
      <c r="A3" s="126"/>
      <c r="B3" s="127"/>
      <c r="C3" s="127"/>
      <c r="D3" s="129"/>
      <c r="E3" s="130"/>
      <c r="F3" s="130"/>
      <c r="G3" s="130"/>
      <c r="H3" s="429" t="s">
        <v>4</v>
      </c>
      <c r="I3" s="429" t="s">
        <v>7</v>
      </c>
      <c r="J3" s="132" t="s">
        <v>10</v>
      </c>
      <c r="K3" s="132" t="s">
        <v>24</v>
      </c>
      <c r="L3" s="132" t="s">
        <v>38</v>
      </c>
      <c r="M3" s="132" t="s">
        <v>52</v>
      </c>
      <c r="N3" s="429" t="s">
        <v>75</v>
      </c>
      <c r="O3" s="308" t="s">
        <v>447</v>
      </c>
      <c r="P3" s="308" t="s">
        <v>467</v>
      </c>
      <c r="Q3" s="308" t="s">
        <v>482</v>
      </c>
      <c r="R3" s="308" t="s">
        <v>490</v>
      </c>
      <c r="S3" s="429" t="s">
        <v>468</v>
      </c>
      <c r="T3" s="308" t="s">
        <v>501</v>
      </c>
      <c r="U3" s="308" t="s">
        <v>510</v>
      </c>
      <c r="V3" s="308" t="s">
        <v>519</v>
      </c>
      <c r="W3" s="308" t="s">
        <v>526</v>
      </c>
      <c r="X3" s="429" t="s">
        <v>502</v>
      </c>
      <c r="Y3" s="1321" t="s">
        <v>538</v>
      </c>
      <c r="Z3" s="308" t="s">
        <v>542</v>
      </c>
      <c r="AA3" s="308" t="s">
        <v>545</v>
      </c>
      <c r="AB3" s="1543" t="s">
        <v>553</v>
      </c>
      <c r="AC3" s="429" t="s">
        <v>558</v>
      </c>
      <c r="AD3" s="1321" t="s">
        <v>571</v>
      </c>
      <c r="AE3" s="308" t="s">
        <v>577</v>
      </c>
      <c r="AF3" s="308" t="s">
        <v>584</v>
      </c>
      <c r="AG3" s="308" t="s">
        <v>593</v>
      </c>
      <c r="AH3" s="429" t="s">
        <v>594</v>
      </c>
      <c r="AI3" s="1321" t="s">
        <v>599</v>
      </c>
      <c r="AJ3" s="1452" t="s">
        <v>606</v>
      </c>
      <c r="AM3" s="101"/>
    </row>
    <row r="4" spans="1:43" s="4" customFormat="1" ht="11.1" customHeight="1">
      <c r="A4" s="230"/>
      <c r="B4" s="231"/>
      <c r="C4" s="232"/>
      <c r="D4" s="94"/>
      <c r="E4" s="94"/>
      <c r="F4" s="94"/>
      <c r="G4" s="94"/>
      <c r="H4" s="413"/>
      <c r="I4" s="413"/>
      <c r="J4" s="191"/>
      <c r="K4" s="191"/>
      <c r="L4" s="191"/>
      <c r="M4" s="191"/>
      <c r="N4" s="413"/>
      <c r="O4" s="156"/>
      <c r="P4" s="156"/>
      <c r="Q4" s="156"/>
      <c r="R4" s="156"/>
      <c r="S4" s="413"/>
      <c r="T4" s="156"/>
      <c r="U4" s="156"/>
      <c r="V4" s="156"/>
      <c r="W4" s="156"/>
      <c r="X4" s="413"/>
      <c r="Y4" s="448"/>
      <c r="Z4" s="156"/>
      <c r="AA4" s="156"/>
      <c r="AB4" s="452"/>
      <c r="AC4" s="413"/>
      <c r="AD4" s="448"/>
      <c r="AE4" s="156"/>
      <c r="AF4" s="156"/>
      <c r="AG4" s="452"/>
      <c r="AH4" s="413"/>
      <c r="AI4" s="448"/>
      <c r="AJ4" s="156"/>
      <c r="AM4" s="89"/>
    </row>
    <row r="5" spans="1:43" s="1" customFormat="1" ht="11.1" customHeight="1">
      <c r="A5" s="253"/>
      <c r="B5" s="136" t="s">
        <v>114</v>
      </c>
      <c r="C5" s="232"/>
      <c r="D5" s="94"/>
      <c r="E5" s="94"/>
      <c r="F5" s="94"/>
      <c r="G5" s="94"/>
      <c r="H5" s="413"/>
      <c r="I5" s="413"/>
      <c r="J5" s="191"/>
      <c r="K5" s="191"/>
      <c r="L5" s="191"/>
      <c r="M5" s="191"/>
      <c r="N5" s="413"/>
      <c r="O5" s="156"/>
      <c r="P5" s="156"/>
      <c r="Q5" s="156"/>
      <c r="R5" s="156"/>
      <c r="S5" s="413"/>
      <c r="T5" s="156"/>
      <c r="U5" s="156"/>
      <c r="V5" s="156"/>
      <c r="W5" s="156"/>
      <c r="X5" s="413"/>
      <c r="Y5" s="448"/>
      <c r="Z5" s="156"/>
      <c r="AA5" s="156"/>
      <c r="AB5" s="452"/>
      <c r="AC5" s="413"/>
      <c r="AD5" s="448"/>
      <c r="AE5" s="156"/>
      <c r="AF5" s="156"/>
      <c r="AG5" s="452"/>
      <c r="AH5" s="413"/>
      <c r="AI5" s="448"/>
      <c r="AJ5" s="156"/>
      <c r="AM5" s="86"/>
    </row>
    <row r="6" spans="1:43" s="1" customFormat="1" ht="11.1" customHeight="1">
      <c r="A6" s="234"/>
      <c r="B6" s="235"/>
      <c r="C6" s="233"/>
      <c r="D6" s="48"/>
      <c r="E6" s="48"/>
      <c r="F6" s="48"/>
      <c r="G6" s="48"/>
      <c r="H6" s="433"/>
      <c r="I6" s="433"/>
      <c r="J6" s="62"/>
      <c r="K6" s="62"/>
      <c r="L6" s="62"/>
      <c r="M6" s="62"/>
      <c r="N6" s="433"/>
      <c r="O6" s="62"/>
      <c r="P6" s="62"/>
      <c r="Q6" s="62"/>
      <c r="R6" s="62"/>
      <c r="S6" s="433"/>
      <c r="T6" s="62"/>
      <c r="U6" s="62"/>
      <c r="V6" s="62"/>
      <c r="W6" s="62"/>
      <c r="X6" s="433"/>
      <c r="Y6" s="1322"/>
      <c r="Z6" s="1374"/>
      <c r="AA6" s="1374"/>
      <c r="AB6" s="1323"/>
      <c r="AC6" s="1544"/>
      <c r="AD6" s="1322"/>
      <c r="AE6" s="1374"/>
      <c r="AF6" s="1374"/>
      <c r="AG6" s="1323"/>
      <c r="AH6" s="1544"/>
      <c r="AI6" s="1322"/>
      <c r="AJ6" s="1374"/>
      <c r="AM6" s="86"/>
    </row>
    <row r="7" spans="1:43" s="1" customFormat="1" ht="11.1" customHeight="1">
      <c r="A7" s="245"/>
      <c r="B7" s="138" t="s">
        <v>116</v>
      </c>
      <c r="C7" s="385"/>
      <c r="D7" s="320" t="s">
        <v>217</v>
      </c>
      <c r="E7" s="336"/>
      <c r="F7" s="336"/>
      <c r="G7" s="336"/>
      <c r="H7" s="434"/>
      <c r="I7" s="434"/>
      <c r="J7" s="17"/>
      <c r="K7" s="17"/>
      <c r="L7" s="212"/>
      <c r="M7" s="212"/>
      <c r="N7" s="427"/>
      <c r="O7" s="358"/>
      <c r="P7" s="319"/>
      <c r="Q7" s="319"/>
      <c r="R7" s="319"/>
      <c r="S7" s="427"/>
      <c r="T7" s="319"/>
      <c r="U7" s="319"/>
      <c r="V7" s="319"/>
      <c r="W7" s="319"/>
      <c r="X7" s="427"/>
      <c r="Y7" s="1324"/>
      <c r="Z7" s="1276"/>
      <c r="AA7" s="1276"/>
      <c r="AB7" s="1325"/>
      <c r="AC7" s="1545"/>
      <c r="AD7" s="1324"/>
      <c r="AE7" s="1284"/>
      <c r="AF7" s="1284"/>
      <c r="AG7" s="1513"/>
      <c r="AH7" s="1724"/>
      <c r="AI7" s="1324"/>
      <c r="AJ7" s="1325" t="s">
        <v>540</v>
      </c>
      <c r="AM7" s="86"/>
    </row>
    <row r="8" spans="1:43" s="1" customFormat="1" ht="11.1" customHeight="1">
      <c r="A8" s="230"/>
      <c r="B8" s="236"/>
      <c r="C8" s="233"/>
      <c r="D8" s="628" t="s">
        <v>218</v>
      </c>
      <c r="E8" s="629"/>
      <c r="F8" s="629"/>
      <c r="G8" s="629"/>
      <c r="H8" s="630">
        <v>1125.1000000000001</v>
      </c>
      <c r="I8" s="630">
        <v>753.5</v>
      </c>
      <c r="J8" s="592">
        <v>197.6</v>
      </c>
      <c r="K8" s="592">
        <v>227.4</v>
      </c>
      <c r="L8" s="592">
        <v>187</v>
      </c>
      <c r="M8" s="592">
        <v>97</v>
      </c>
      <c r="N8" s="630">
        <v>709</v>
      </c>
      <c r="O8" s="592">
        <v>215</v>
      </c>
      <c r="P8" s="592">
        <v>186</v>
      </c>
      <c r="Q8" s="592">
        <v>209</v>
      </c>
      <c r="R8" s="592">
        <v>146</v>
      </c>
      <c r="S8" s="630">
        <v>756</v>
      </c>
      <c r="T8" s="592">
        <v>185</v>
      </c>
      <c r="U8" s="593">
        <v>279</v>
      </c>
      <c r="V8" s="631">
        <v>311</v>
      </c>
      <c r="W8" s="631">
        <v>145</v>
      </c>
      <c r="X8" s="632">
        <v>920</v>
      </c>
      <c r="Y8" s="1302">
        <v>170</v>
      </c>
      <c r="Z8" s="1053">
        <v>659</v>
      </c>
      <c r="AA8" s="593">
        <v>256</v>
      </c>
      <c r="AB8" s="1467">
        <v>324</v>
      </c>
      <c r="AC8" s="630">
        <v>1409</v>
      </c>
      <c r="AD8" s="1563">
        <v>289</v>
      </c>
      <c r="AE8" s="592">
        <v>545</v>
      </c>
      <c r="AF8" s="592">
        <v>289</v>
      </c>
      <c r="AG8" s="1720">
        <v>145</v>
      </c>
      <c r="AH8" s="630">
        <v>1268</v>
      </c>
      <c r="AI8" s="1675">
        <v>252</v>
      </c>
      <c r="AJ8" s="1707">
        <v>549</v>
      </c>
      <c r="AK8" s="86"/>
      <c r="AL8" s="1263"/>
      <c r="AM8" s="1263"/>
      <c r="AN8" s="86"/>
      <c r="AO8" s="86"/>
      <c r="AP8" s="86"/>
      <c r="AQ8" s="86"/>
    </row>
    <row r="9" spans="1:43" s="1" customFormat="1" ht="11.1" customHeight="1">
      <c r="A9" s="237"/>
      <c r="B9" s="141" t="s">
        <v>150</v>
      </c>
      <c r="C9" s="233"/>
      <c r="D9" s="96" t="s">
        <v>219</v>
      </c>
      <c r="E9" s="96"/>
      <c r="F9" s="96"/>
      <c r="G9" s="96"/>
      <c r="H9" s="633">
        <v>108.3</v>
      </c>
      <c r="I9" s="633">
        <v>101.1</v>
      </c>
      <c r="J9" s="581">
        <v>28</v>
      </c>
      <c r="K9" s="581">
        <v>25.4</v>
      </c>
      <c r="L9" s="581">
        <v>28</v>
      </c>
      <c r="M9" s="581">
        <v>26.6</v>
      </c>
      <c r="N9" s="633">
        <v>108</v>
      </c>
      <c r="O9" s="587">
        <v>31</v>
      </c>
      <c r="P9" s="581">
        <v>29</v>
      </c>
      <c r="Q9" s="581">
        <v>20</v>
      </c>
      <c r="R9" s="581">
        <v>20</v>
      </c>
      <c r="S9" s="633">
        <v>100</v>
      </c>
      <c r="T9" s="587">
        <v>32</v>
      </c>
      <c r="U9" s="634">
        <v>38</v>
      </c>
      <c r="V9" s="589">
        <v>27</v>
      </c>
      <c r="W9" s="589">
        <v>22</v>
      </c>
      <c r="X9" s="635">
        <v>119</v>
      </c>
      <c r="Y9" s="1303">
        <v>23</v>
      </c>
      <c r="Z9" s="1048">
        <v>16</v>
      </c>
      <c r="AA9" s="589">
        <v>19</v>
      </c>
      <c r="AB9" s="1464">
        <v>18</v>
      </c>
      <c r="AC9" s="1546">
        <v>76</v>
      </c>
      <c r="AD9" s="951">
        <v>19</v>
      </c>
      <c r="AE9" s="588">
        <v>18</v>
      </c>
      <c r="AF9" s="588">
        <v>16</v>
      </c>
      <c r="AG9" s="1464">
        <v>14</v>
      </c>
      <c r="AH9" s="1546">
        <v>67</v>
      </c>
      <c r="AI9" s="951">
        <v>13</v>
      </c>
      <c r="AJ9" s="1600">
        <v>67</v>
      </c>
      <c r="AK9" s="992"/>
      <c r="AL9" s="992"/>
      <c r="AM9" s="992"/>
      <c r="AN9" s="86"/>
      <c r="AO9" s="86"/>
      <c r="AP9" s="86"/>
      <c r="AQ9" s="86"/>
    </row>
    <row r="10" spans="1:43" s="1" customFormat="1" ht="11.1" customHeight="1">
      <c r="A10" s="237"/>
      <c r="B10" s="141" t="s">
        <v>119</v>
      </c>
      <c r="C10" s="233"/>
      <c r="D10" s="96" t="s">
        <v>220</v>
      </c>
      <c r="E10" s="96"/>
      <c r="F10" s="96"/>
      <c r="G10" s="96"/>
      <c r="H10" s="633">
        <v>313.5</v>
      </c>
      <c r="I10" s="633">
        <v>255</v>
      </c>
      <c r="J10" s="581">
        <v>68.5</v>
      </c>
      <c r="K10" s="581">
        <v>71.099999999999994</v>
      </c>
      <c r="L10" s="581">
        <v>70</v>
      </c>
      <c r="M10" s="581">
        <v>64.400000000000006</v>
      </c>
      <c r="N10" s="633">
        <v>274</v>
      </c>
      <c r="O10" s="581">
        <v>68</v>
      </c>
      <c r="P10" s="581">
        <v>69</v>
      </c>
      <c r="Q10" s="581">
        <v>67</v>
      </c>
      <c r="R10" s="581">
        <v>59</v>
      </c>
      <c r="S10" s="633">
        <v>263</v>
      </c>
      <c r="T10" s="581">
        <v>56</v>
      </c>
      <c r="U10" s="582">
        <v>51</v>
      </c>
      <c r="V10" s="582">
        <v>57</v>
      </c>
      <c r="W10" s="582">
        <v>48</v>
      </c>
      <c r="X10" s="636">
        <v>212</v>
      </c>
      <c r="Y10" s="1304">
        <v>50</v>
      </c>
      <c r="Z10" s="1041">
        <v>38</v>
      </c>
      <c r="AA10" s="582">
        <v>40</v>
      </c>
      <c r="AB10" s="1465">
        <v>31</v>
      </c>
      <c r="AC10" s="633">
        <v>159</v>
      </c>
      <c r="AD10" s="952">
        <v>27</v>
      </c>
      <c r="AE10" s="581">
        <v>29</v>
      </c>
      <c r="AF10" s="581">
        <v>32</v>
      </c>
      <c r="AG10" s="1465">
        <v>30</v>
      </c>
      <c r="AH10" s="633">
        <v>118</v>
      </c>
      <c r="AI10" s="952">
        <v>32</v>
      </c>
      <c r="AJ10" s="1601">
        <v>25</v>
      </c>
      <c r="AK10" s="992"/>
      <c r="AL10" s="992"/>
      <c r="AM10" s="992"/>
      <c r="AN10" s="86"/>
      <c r="AO10" s="86"/>
      <c r="AP10" s="454"/>
      <c r="AQ10" s="86"/>
    </row>
    <row r="11" spans="1:43" s="1" customFormat="1" ht="11.1" customHeight="1">
      <c r="A11" s="237"/>
      <c r="B11" s="141" t="s">
        <v>120</v>
      </c>
      <c r="C11" s="233"/>
      <c r="D11" s="96" t="s">
        <v>221</v>
      </c>
      <c r="E11" s="96"/>
      <c r="F11" s="96"/>
      <c r="G11" s="96"/>
      <c r="H11" s="633">
        <v>634.79999999999995</v>
      </c>
      <c r="I11" s="633">
        <v>638.29999999999995</v>
      </c>
      <c r="J11" s="581">
        <v>193.8</v>
      </c>
      <c r="K11" s="581">
        <v>186.5</v>
      </c>
      <c r="L11" s="581">
        <v>175</v>
      </c>
      <c r="M11" s="581">
        <v>175.7</v>
      </c>
      <c r="N11" s="633">
        <v>731</v>
      </c>
      <c r="O11" s="583">
        <v>184</v>
      </c>
      <c r="P11" s="581">
        <v>185</v>
      </c>
      <c r="Q11" s="581">
        <v>170</v>
      </c>
      <c r="R11" s="581">
        <v>188</v>
      </c>
      <c r="S11" s="633">
        <v>727</v>
      </c>
      <c r="T11" s="583">
        <v>158</v>
      </c>
      <c r="U11" s="584">
        <v>173</v>
      </c>
      <c r="V11" s="584">
        <v>199</v>
      </c>
      <c r="W11" s="584">
        <v>173</v>
      </c>
      <c r="X11" s="1226">
        <v>703</v>
      </c>
      <c r="Y11" s="1326">
        <v>148</v>
      </c>
      <c r="Z11" s="1042">
        <v>166</v>
      </c>
      <c r="AA11" s="583">
        <v>149</v>
      </c>
      <c r="AB11" s="1466">
        <v>166</v>
      </c>
      <c r="AC11" s="960">
        <v>629</v>
      </c>
      <c r="AD11" s="954">
        <v>146</v>
      </c>
      <c r="AE11" s="583">
        <v>156</v>
      </c>
      <c r="AF11" s="583">
        <v>153</v>
      </c>
      <c r="AG11" s="1466">
        <v>173</v>
      </c>
      <c r="AH11" s="960">
        <v>628</v>
      </c>
      <c r="AI11" s="954">
        <v>124</v>
      </c>
      <c r="AJ11" s="1602">
        <v>277</v>
      </c>
      <c r="AK11" s="992"/>
      <c r="AL11" s="992"/>
      <c r="AM11" s="992"/>
      <c r="AN11" s="86"/>
      <c r="AO11" s="86"/>
      <c r="AP11" s="86"/>
      <c r="AQ11" s="86"/>
    </row>
    <row r="12" spans="1:43" s="1" customFormat="1" ht="11.1" customHeight="1">
      <c r="A12" s="234"/>
      <c r="B12" s="141" t="s">
        <v>121</v>
      </c>
      <c r="C12" s="238"/>
      <c r="D12" s="637" t="s">
        <v>222</v>
      </c>
      <c r="E12" s="637"/>
      <c r="F12" s="638"/>
      <c r="G12" s="639"/>
      <c r="H12" s="630">
        <v>18700</v>
      </c>
      <c r="I12" s="630">
        <v>19694</v>
      </c>
      <c r="J12" s="592">
        <v>19733</v>
      </c>
      <c r="K12" s="592">
        <v>19782</v>
      </c>
      <c r="L12" s="592">
        <v>19556</v>
      </c>
      <c r="M12" s="592">
        <v>17689</v>
      </c>
      <c r="N12" s="630">
        <v>17689</v>
      </c>
      <c r="O12" s="592">
        <v>18377</v>
      </c>
      <c r="P12" s="592">
        <v>19573</v>
      </c>
      <c r="Q12" s="592">
        <v>18054</v>
      </c>
      <c r="R12" s="592">
        <v>17909</v>
      </c>
      <c r="S12" s="630">
        <v>17909</v>
      </c>
      <c r="T12" s="592">
        <v>19363</v>
      </c>
      <c r="U12" s="593">
        <v>20857</v>
      </c>
      <c r="V12" s="631">
        <v>19951</v>
      </c>
      <c r="W12" s="631">
        <v>18034</v>
      </c>
      <c r="X12" s="1227">
        <v>18034</v>
      </c>
      <c r="Y12" s="1302">
        <v>19162</v>
      </c>
      <c r="Z12" s="1053">
        <v>17916</v>
      </c>
      <c r="AA12" s="593">
        <v>17879</v>
      </c>
      <c r="AB12" s="1467">
        <v>15929</v>
      </c>
      <c r="AC12" s="630">
        <v>15929</v>
      </c>
      <c r="AD12" s="1563">
        <v>15584</v>
      </c>
      <c r="AE12" s="592">
        <v>14674</v>
      </c>
      <c r="AF12" s="592">
        <v>14793</v>
      </c>
      <c r="AG12" s="1720">
        <v>12792</v>
      </c>
      <c r="AH12" s="630">
        <v>12792</v>
      </c>
      <c r="AI12" s="1675">
        <v>13712</v>
      </c>
      <c r="AJ12" s="1707">
        <v>12500</v>
      </c>
      <c r="AK12" s="992"/>
      <c r="AL12" s="992"/>
      <c r="AM12" s="992"/>
      <c r="AN12" s="86"/>
      <c r="AO12" s="86"/>
      <c r="AP12" s="86"/>
      <c r="AQ12" s="86"/>
    </row>
    <row r="13" spans="1:43" s="1" customFormat="1" ht="11.1" customHeight="1">
      <c r="A13" s="239"/>
      <c r="B13" s="140" t="s">
        <v>223</v>
      </c>
      <c r="C13" s="233"/>
      <c r="D13" s="638" t="s">
        <v>224</v>
      </c>
      <c r="E13" s="638"/>
      <c r="F13" s="638"/>
      <c r="G13" s="639"/>
      <c r="H13" s="630">
        <v>151</v>
      </c>
      <c r="I13" s="630">
        <v>158</v>
      </c>
      <c r="J13" s="592">
        <v>60</v>
      </c>
      <c r="K13" s="592">
        <v>96</v>
      </c>
      <c r="L13" s="592">
        <v>129</v>
      </c>
      <c r="M13" s="592">
        <v>156</v>
      </c>
      <c r="N13" s="630">
        <v>156</v>
      </c>
      <c r="O13" s="592">
        <v>41</v>
      </c>
      <c r="P13" s="592">
        <v>81</v>
      </c>
      <c r="Q13" s="592">
        <v>111</v>
      </c>
      <c r="R13" s="593">
        <v>129</v>
      </c>
      <c r="S13" s="632">
        <v>129</v>
      </c>
      <c r="T13" s="592">
        <v>28</v>
      </c>
      <c r="U13" s="593">
        <v>55</v>
      </c>
      <c r="V13" s="631">
        <v>82</v>
      </c>
      <c r="W13" s="631">
        <v>99</v>
      </c>
      <c r="X13" s="1227">
        <v>99</v>
      </c>
      <c r="Y13" s="1302">
        <v>25</v>
      </c>
      <c r="Z13" s="1053">
        <v>38</v>
      </c>
      <c r="AA13" s="592">
        <v>55</v>
      </c>
      <c r="AB13" s="1467">
        <v>72</v>
      </c>
      <c r="AC13" s="630">
        <v>72</v>
      </c>
      <c r="AD13" s="1563">
        <v>21</v>
      </c>
      <c r="AE13" s="592">
        <v>41</v>
      </c>
      <c r="AF13" s="592">
        <v>64</v>
      </c>
      <c r="AG13" s="1720">
        <v>72</v>
      </c>
      <c r="AH13" s="630">
        <v>72</v>
      </c>
      <c r="AI13" s="1675">
        <v>19</v>
      </c>
      <c r="AJ13" s="1707">
        <v>42</v>
      </c>
      <c r="AK13" s="992"/>
      <c r="AL13" s="992"/>
      <c r="AM13" s="992"/>
      <c r="AN13" s="86"/>
      <c r="AO13" s="86"/>
      <c r="AP13" s="86"/>
      <c r="AQ13" s="86"/>
    </row>
    <row r="14" spans="1:43" s="86" customFormat="1" ht="11.1" customHeight="1">
      <c r="A14" s="234"/>
      <c r="B14" s="422" t="s">
        <v>481</v>
      </c>
      <c r="C14" s="246"/>
      <c r="D14" s="247"/>
      <c r="E14" s="248"/>
      <c r="F14" s="247"/>
      <c r="G14" s="247"/>
      <c r="H14" s="435"/>
      <c r="I14" s="436"/>
      <c r="J14" s="247" t="s">
        <v>225</v>
      </c>
      <c r="K14" s="63"/>
      <c r="L14" s="63"/>
      <c r="M14" s="63"/>
      <c r="N14" s="437"/>
      <c r="O14" s="404"/>
      <c r="P14" s="404"/>
      <c r="Q14" s="404"/>
      <c r="R14" s="404"/>
      <c r="S14" s="437"/>
      <c r="T14" s="404"/>
      <c r="U14" s="473"/>
      <c r="V14" s="473"/>
      <c r="W14" s="473"/>
      <c r="X14" s="474"/>
      <c r="Y14" s="1327"/>
      <c r="Z14" s="1375"/>
      <c r="AA14" s="473"/>
      <c r="AB14" s="1470"/>
      <c r="AC14" s="437"/>
      <c r="AD14" s="1564"/>
      <c r="AE14" s="404"/>
      <c r="AF14" s="404"/>
      <c r="AG14" s="1470"/>
      <c r="AH14" s="437"/>
      <c r="AI14" s="1564"/>
      <c r="AJ14" s="404"/>
      <c r="AK14" s="473"/>
      <c r="AL14" s="473"/>
      <c r="AM14" s="473"/>
      <c r="AN14" s="454"/>
      <c r="AO14" s="503"/>
    </row>
    <row r="15" spans="1:43" s="1" customFormat="1" ht="11.1" customHeight="1">
      <c r="A15" s="234"/>
      <c r="B15" s="141" t="s">
        <v>126</v>
      </c>
      <c r="C15" s="233"/>
      <c r="D15" s="337"/>
      <c r="E15" s="338"/>
      <c r="F15" s="337"/>
      <c r="G15" s="337"/>
      <c r="H15" s="436"/>
      <c r="I15" s="436"/>
      <c r="J15" s="63"/>
      <c r="K15" s="63"/>
      <c r="L15" s="63"/>
      <c r="M15" s="63"/>
      <c r="N15" s="437"/>
      <c r="O15" s="404"/>
      <c r="P15" s="404"/>
      <c r="Q15" s="404"/>
      <c r="R15" s="404"/>
      <c r="S15" s="437"/>
      <c r="T15" s="404"/>
      <c r="U15" s="473"/>
      <c r="V15" s="473"/>
      <c r="W15" s="473"/>
      <c r="X15" s="474"/>
      <c r="Y15" s="1327"/>
      <c r="Z15" s="1375"/>
      <c r="AA15" s="473"/>
      <c r="AB15" s="1470"/>
      <c r="AC15" s="437"/>
      <c r="AD15" s="1564"/>
      <c r="AE15" s="404"/>
      <c r="AF15" s="404"/>
      <c r="AG15" s="1470"/>
      <c r="AH15" s="437"/>
      <c r="AI15" s="1564"/>
      <c r="AJ15" s="404"/>
      <c r="AK15" s="473"/>
      <c r="AL15" s="473"/>
      <c r="AM15" s="473"/>
      <c r="AN15" s="86"/>
      <c r="AO15" s="454"/>
      <c r="AP15" s="86"/>
      <c r="AQ15" s="86"/>
    </row>
    <row r="16" spans="1:43" s="1" customFormat="1" ht="11.1" customHeight="1">
      <c r="A16" s="237"/>
      <c r="B16" s="141" t="s">
        <v>128</v>
      </c>
      <c r="C16" s="385"/>
      <c r="D16" s="320" t="s">
        <v>226</v>
      </c>
      <c r="E16" s="336"/>
      <c r="F16" s="336"/>
      <c r="G16" s="336"/>
      <c r="H16" s="434"/>
      <c r="I16" s="434"/>
      <c r="J16" s="17"/>
      <c r="K16" s="17"/>
      <c r="L16" s="212"/>
      <c r="M16" s="212"/>
      <c r="N16" s="438"/>
      <c r="O16" s="419"/>
      <c r="P16" s="345"/>
      <c r="Q16" s="345"/>
      <c r="R16" s="345"/>
      <c r="S16" s="438"/>
      <c r="T16" s="345"/>
      <c r="U16" s="460"/>
      <c r="V16" s="460"/>
      <c r="W16" s="460"/>
      <c r="X16" s="468"/>
      <c r="Y16" s="1309"/>
      <c r="Z16" s="1279"/>
      <c r="AA16" s="460"/>
      <c r="AB16" s="1471"/>
      <c r="AC16" s="1545"/>
      <c r="AD16" s="1555"/>
      <c r="AE16" s="345"/>
      <c r="AF16" s="345"/>
      <c r="AG16" s="1471"/>
      <c r="AH16" s="1725"/>
      <c r="AI16" s="1569"/>
      <c r="AJ16" s="1471" t="s">
        <v>540</v>
      </c>
      <c r="AK16" s="460"/>
      <c r="AL16" s="460"/>
      <c r="AM16" s="460"/>
      <c r="AN16" s="86"/>
      <c r="AO16" s="86"/>
      <c r="AP16" s="86"/>
      <c r="AQ16" s="86"/>
    </row>
    <row r="17" spans="1:43" s="1" customFormat="1" ht="11.1" customHeight="1">
      <c r="A17" s="234"/>
      <c r="B17" s="141" t="s">
        <v>130</v>
      </c>
      <c r="C17" s="233"/>
      <c r="D17" s="628" t="s">
        <v>218</v>
      </c>
      <c r="E17" s="629"/>
      <c r="F17" s="629"/>
      <c r="G17" s="629"/>
      <c r="H17" s="630">
        <v>485</v>
      </c>
      <c r="I17" s="630">
        <v>407</v>
      </c>
      <c r="J17" s="592">
        <v>107</v>
      </c>
      <c r="K17" s="592">
        <v>88</v>
      </c>
      <c r="L17" s="592">
        <v>92</v>
      </c>
      <c r="M17" s="592">
        <v>-69</v>
      </c>
      <c r="N17" s="630">
        <v>218</v>
      </c>
      <c r="O17" s="592">
        <v>131</v>
      </c>
      <c r="P17" s="592">
        <v>105</v>
      </c>
      <c r="Q17" s="592">
        <v>129</v>
      </c>
      <c r="R17" s="592">
        <v>34</v>
      </c>
      <c r="S17" s="630">
        <v>399</v>
      </c>
      <c r="T17" s="592">
        <v>142</v>
      </c>
      <c r="U17" s="593">
        <v>177</v>
      </c>
      <c r="V17" s="631">
        <v>150</v>
      </c>
      <c r="W17" s="631">
        <v>105</v>
      </c>
      <c r="X17" s="632">
        <v>574</v>
      </c>
      <c r="Y17" s="1302">
        <v>166</v>
      </c>
      <c r="Z17" s="1053">
        <v>245</v>
      </c>
      <c r="AA17" s="593">
        <v>231</v>
      </c>
      <c r="AB17" s="1467">
        <v>84</v>
      </c>
      <c r="AC17" s="630">
        <v>726</v>
      </c>
      <c r="AD17" s="1563">
        <v>238</v>
      </c>
      <c r="AE17" s="592">
        <v>272</v>
      </c>
      <c r="AF17" s="592">
        <v>218</v>
      </c>
      <c r="AG17" s="1720">
        <v>2</v>
      </c>
      <c r="AH17" s="1720">
        <v>730</v>
      </c>
      <c r="AI17" s="1675">
        <v>249</v>
      </c>
      <c r="AJ17" s="1707">
        <v>126</v>
      </c>
      <c r="AK17" s="582"/>
      <c r="AL17" s="582"/>
      <c r="AM17" s="582"/>
      <c r="AN17" s="454"/>
      <c r="AO17" s="454"/>
      <c r="AP17" s="86"/>
      <c r="AQ17" s="86"/>
    </row>
    <row r="18" spans="1:43" s="1" customFormat="1" ht="11.1" customHeight="1">
      <c r="A18" s="234"/>
      <c r="B18" s="141" t="s">
        <v>132</v>
      </c>
      <c r="C18" s="233"/>
      <c r="D18" s="96" t="s">
        <v>219</v>
      </c>
      <c r="E18" s="96"/>
      <c r="F18" s="96"/>
      <c r="G18" s="96"/>
      <c r="H18" s="633">
        <v>60</v>
      </c>
      <c r="I18" s="633">
        <v>49</v>
      </c>
      <c r="J18" s="581">
        <v>15</v>
      </c>
      <c r="K18" s="581">
        <v>14</v>
      </c>
      <c r="L18" s="581">
        <v>16</v>
      </c>
      <c r="M18" s="581">
        <v>15</v>
      </c>
      <c r="N18" s="633">
        <v>60</v>
      </c>
      <c r="O18" s="587">
        <v>21</v>
      </c>
      <c r="P18" s="581">
        <v>14</v>
      </c>
      <c r="Q18" s="581">
        <v>13</v>
      </c>
      <c r="R18" s="581">
        <v>13</v>
      </c>
      <c r="S18" s="633">
        <v>61</v>
      </c>
      <c r="T18" s="587">
        <v>17</v>
      </c>
      <c r="U18" s="634">
        <v>16</v>
      </c>
      <c r="V18" s="589">
        <v>20</v>
      </c>
      <c r="W18" s="589">
        <v>10</v>
      </c>
      <c r="X18" s="635">
        <v>63</v>
      </c>
      <c r="Y18" s="1303">
        <v>14</v>
      </c>
      <c r="Z18" s="1048">
        <v>10</v>
      </c>
      <c r="AA18" s="589">
        <v>14</v>
      </c>
      <c r="AB18" s="1464">
        <v>14</v>
      </c>
      <c r="AC18" s="1546">
        <v>52</v>
      </c>
      <c r="AD18" s="951">
        <v>19</v>
      </c>
      <c r="AE18" s="588">
        <v>16</v>
      </c>
      <c r="AF18" s="588">
        <v>17</v>
      </c>
      <c r="AG18" s="1464">
        <v>10</v>
      </c>
      <c r="AH18" s="1464">
        <v>62</v>
      </c>
      <c r="AI18" s="951">
        <v>10</v>
      </c>
      <c r="AJ18" s="1600">
        <v>8</v>
      </c>
      <c r="AK18" s="582"/>
      <c r="AM18" s="582"/>
      <c r="AN18" s="454"/>
      <c r="AO18" s="454"/>
      <c r="AP18" s="86"/>
      <c r="AQ18" s="86"/>
    </row>
    <row r="19" spans="1:43" s="1" customFormat="1" ht="11.1" customHeight="1">
      <c r="A19" s="234"/>
      <c r="B19" s="141" t="s">
        <v>133</v>
      </c>
      <c r="C19" s="233"/>
      <c r="D19" s="96" t="s">
        <v>220</v>
      </c>
      <c r="E19" s="96"/>
      <c r="F19" s="96"/>
      <c r="G19" s="96"/>
      <c r="H19" s="633">
        <v>231</v>
      </c>
      <c r="I19" s="633">
        <v>206</v>
      </c>
      <c r="J19" s="581">
        <v>55</v>
      </c>
      <c r="K19" s="581">
        <v>53</v>
      </c>
      <c r="L19" s="581">
        <v>54</v>
      </c>
      <c r="M19" s="581">
        <v>45</v>
      </c>
      <c r="N19" s="633">
        <v>207</v>
      </c>
      <c r="O19" s="581">
        <v>57</v>
      </c>
      <c r="P19" s="581">
        <v>50</v>
      </c>
      <c r="Q19" s="581">
        <v>51</v>
      </c>
      <c r="R19" s="581">
        <v>42</v>
      </c>
      <c r="S19" s="633">
        <v>200</v>
      </c>
      <c r="T19" s="581">
        <v>49</v>
      </c>
      <c r="U19" s="582">
        <v>28</v>
      </c>
      <c r="V19" s="582">
        <v>56</v>
      </c>
      <c r="W19" s="582">
        <v>36</v>
      </c>
      <c r="X19" s="636">
        <v>169</v>
      </c>
      <c r="Y19" s="1304">
        <v>49</v>
      </c>
      <c r="Z19" s="1041">
        <v>41</v>
      </c>
      <c r="AA19" s="582">
        <v>48</v>
      </c>
      <c r="AB19" s="1465">
        <v>36</v>
      </c>
      <c r="AC19" s="633">
        <v>174</v>
      </c>
      <c r="AD19" s="952">
        <v>40</v>
      </c>
      <c r="AE19" s="581">
        <v>38</v>
      </c>
      <c r="AF19" s="581">
        <v>38</v>
      </c>
      <c r="AG19" s="1465">
        <v>35</v>
      </c>
      <c r="AH19" s="1465">
        <v>151</v>
      </c>
      <c r="AI19" s="952">
        <v>35</v>
      </c>
      <c r="AJ19" s="1601">
        <v>31</v>
      </c>
      <c r="AK19" s="582"/>
      <c r="AL19" s="582"/>
      <c r="AM19" s="582"/>
      <c r="AN19" s="454"/>
      <c r="AO19" s="454"/>
      <c r="AP19" s="86"/>
      <c r="AQ19" s="86"/>
    </row>
    <row r="20" spans="1:43" s="1" customFormat="1" ht="11.1" customHeight="1">
      <c r="A20" s="234"/>
      <c r="B20" s="141" t="s">
        <v>134</v>
      </c>
      <c r="C20" s="233"/>
      <c r="D20" s="96" t="s">
        <v>221</v>
      </c>
      <c r="E20" s="96"/>
      <c r="F20" s="96"/>
      <c r="G20" s="96"/>
      <c r="H20" s="633">
        <v>339</v>
      </c>
      <c r="I20" s="633">
        <v>412</v>
      </c>
      <c r="J20" s="581">
        <v>116</v>
      </c>
      <c r="K20" s="581">
        <v>111</v>
      </c>
      <c r="L20" s="581">
        <v>111</v>
      </c>
      <c r="M20" s="581">
        <v>100</v>
      </c>
      <c r="N20" s="633">
        <v>438</v>
      </c>
      <c r="O20" s="583">
        <v>112</v>
      </c>
      <c r="P20" s="581">
        <v>103</v>
      </c>
      <c r="Q20" s="581">
        <v>111</v>
      </c>
      <c r="R20" s="581">
        <v>102</v>
      </c>
      <c r="S20" s="633">
        <v>428</v>
      </c>
      <c r="T20" s="583">
        <v>97</v>
      </c>
      <c r="U20" s="584">
        <v>108</v>
      </c>
      <c r="V20" s="584">
        <v>99</v>
      </c>
      <c r="W20" s="583">
        <v>103</v>
      </c>
      <c r="X20" s="960">
        <v>407</v>
      </c>
      <c r="Y20" s="1326">
        <v>88</v>
      </c>
      <c r="Z20" s="1042">
        <v>100</v>
      </c>
      <c r="AA20" s="583">
        <v>101</v>
      </c>
      <c r="AB20" s="1466">
        <v>75</v>
      </c>
      <c r="AC20" s="960">
        <v>364</v>
      </c>
      <c r="AD20" s="954">
        <v>87</v>
      </c>
      <c r="AE20" s="583">
        <v>82</v>
      </c>
      <c r="AF20" s="583">
        <v>93</v>
      </c>
      <c r="AG20" s="1466">
        <v>93</v>
      </c>
      <c r="AH20" s="1466">
        <v>355</v>
      </c>
      <c r="AI20" s="954">
        <v>85</v>
      </c>
      <c r="AJ20" s="1602">
        <v>87</v>
      </c>
      <c r="AK20" s="582"/>
      <c r="AL20" s="582"/>
      <c r="AM20" s="582"/>
      <c r="AN20" s="454"/>
      <c r="AO20" s="454"/>
      <c r="AP20" s="86"/>
      <c r="AQ20" s="86"/>
    </row>
    <row r="21" spans="1:43" s="1" customFormat="1" ht="11.1" customHeight="1">
      <c r="A21" s="234"/>
      <c r="B21" s="141" t="s">
        <v>135</v>
      </c>
      <c r="C21" s="233"/>
      <c r="D21" s="637" t="s">
        <v>222</v>
      </c>
      <c r="E21" s="637"/>
      <c r="F21" s="638"/>
      <c r="G21" s="639"/>
      <c r="H21" s="630">
        <v>10079</v>
      </c>
      <c r="I21" s="630">
        <v>9893</v>
      </c>
      <c r="J21" s="592">
        <v>10030</v>
      </c>
      <c r="K21" s="592">
        <v>9385</v>
      </c>
      <c r="L21" s="592">
        <v>8939</v>
      </c>
      <c r="M21" s="592">
        <v>8496</v>
      </c>
      <c r="N21" s="630">
        <v>8496</v>
      </c>
      <c r="O21" s="592">
        <v>9756</v>
      </c>
      <c r="P21" s="592">
        <v>10455</v>
      </c>
      <c r="Q21" s="592">
        <v>9629</v>
      </c>
      <c r="R21" s="592">
        <v>10435</v>
      </c>
      <c r="S21" s="630">
        <v>10435</v>
      </c>
      <c r="T21" s="592">
        <v>11560</v>
      </c>
      <c r="U21" s="593">
        <v>12226</v>
      </c>
      <c r="V21" s="631">
        <v>11737</v>
      </c>
      <c r="W21" s="631">
        <v>11202</v>
      </c>
      <c r="X21" s="632">
        <v>11202</v>
      </c>
      <c r="Y21" s="1302">
        <v>10565</v>
      </c>
      <c r="Z21" s="1053">
        <v>11246</v>
      </c>
      <c r="AA21" s="593">
        <v>10630</v>
      </c>
      <c r="AB21" s="1467">
        <v>9644</v>
      </c>
      <c r="AC21" s="630">
        <v>9644</v>
      </c>
      <c r="AD21" s="1563">
        <v>9389</v>
      </c>
      <c r="AE21" s="592">
        <v>9503</v>
      </c>
      <c r="AF21" s="592">
        <v>9080</v>
      </c>
      <c r="AG21" s="1720">
        <v>9135</v>
      </c>
      <c r="AH21" s="1720">
        <v>9135</v>
      </c>
      <c r="AI21" s="1675">
        <v>9075</v>
      </c>
      <c r="AJ21" s="1707">
        <v>9258</v>
      </c>
      <c r="AK21" s="582"/>
      <c r="AL21" s="582"/>
      <c r="AM21" s="582"/>
      <c r="AN21" s="454"/>
      <c r="AO21" s="454"/>
      <c r="AP21" s="86"/>
      <c r="AQ21" s="86"/>
    </row>
    <row r="22" spans="1:43" s="1" customFormat="1" ht="11.1" customHeight="1">
      <c r="A22" s="234"/>
      <c r="B22" s="1541" t="s">
        <v>570</v>
      </c>
      <c r="C22" s="233"/>
      <c r="D22" s="638" t="s">
        <v>224</v>
      </c>
      <c r="E22" s="638"/>
      <c r="F22" s="638"/>
      <c r="G22" s="639"/>
      <c r="H22" s="630">
        <v>129</v>
      </c>
      <c r="I22" s="630">
        <v>112</v>
      </c>
      <c r="J22" s="592">
        <v>26</v>
      </c>
      <c r="K22" s="592">
        <v>39</v>
      </c>
      <c r="L22" s="592">
        <v>60</v>
      </c>
      <c r="M22" s="592">
        <v>68</v>
      </c>
      <c r="N22" s="630">
        <v>68</v>
      </c>
      <c r="O22" s="592">
        <v>19</v>
      </c>
      <c r="P22" s="592">
        <v>28</v>
      </c>
      <c r="Q22" s="592">
        <v>47</v>
      </c>
      <c r="R22" s="592">
        <v>59</v>
      </c>
      <c r="S22" s="630">
        <v>59</v>
      </c>
      <c r="T22" s="592">
        <v>14</v>
      </c>
      <c r="U22" s="593">
        <v>21</v>
      </c>
      <c r="V22" s="631">
        <v>37</v>
      </c>
      <c r="W22" s="631">
        <v>47</v>
      </c>
      <c r="X22" s="632">
        <v>47</v>
      </c>
      <c r="Y22" s="1302">
        <v>25</v>
      </c>
      <c r="Z22" s="1053">
        <v>35</v>
      </c>
      <c r="AA22" s="593">
        <v>64</v>
      </c>
      <c r="AB22" s="1467">
        <v>74</v>
      </c>
      <c r="AC22" s="630">
        <v>74</v>
      </c>
      <c r="AD22" s="1563">
        <v>40</v>
      </c>
      <c r="AE22" s="592">
        <v>38</v>
      </c>
      <c r="AF22" s="592">
        <v>38</v>
      </c>
      <c r="AG22" s="1720">
        <v>73</v>
      </c>
      <c r="AH22" s="1720">
        <v>73</v>
      </c>
      <c r="AI22" s="1675">
        <v>19</v>
      </c>
      <c r="AJ22" s="1707">
        <v>43</v>
      </c>
      <c r="AK22" s="454"/>
      <c r="AL22" s="454"/>
      <c r="AM22" s="454"/>
    </row>
    <row r="23" spans="1:43" s="1" customFormat="1" ht="10.15" customHeight="1">
      <c r="A23" s="234"/>
      <c r="B23" s="141" t="s">
        <v>136</v>
      </c>
      <c r="C23" s="246"/>
      <c r="D23" s="247"/>
      <c r="E23" s="58"/>
      <c r="F23" s="58"/>
      <c r="G23" s="58"/>
      <c r="H23" s="58"/>
      <c r="I23" s="92"/>
      <c r="J23" s="247" t="s">
        <v>225</v>
      </c>
      <c r="K23" s="92"/>
      <c r="L23" s="92"/>
      <c r="M23" s="92"/>
      <c r="N23" s="92"/>
      <c r="O23" s="92"/>
      <c r="P23" s="92"/>
      <c r="Q23" s="92"/>
      <c r="R23" s="92"/>
      <c r="S23" s="92"/>
      <c r="T23" s="92"/>
      <c r="U23" s="92"/>
      <c r="V23" s="92"/>
      <c r="W23" s="94"/>
      <c r="X23" s="94"/>
      <c r="Y23" s="94"/>
      <c r="Z23" s="94"/>
      <c r="AA23" s="94"/>
      <c r="AB23" s="94"/>
      <c r="AC23" s="94"/>
      <c r="AD23" s="94"/>
      <c r="AE23" s="94"/>
      <c r="AF23" s="94"/>
      <c r="AG23" s="94"/>
      <c r="AH23" s="94"/>
      <c r="AI23" s="94"/>
      <c r="AJ23" s="94"/>
      <c r="AM23" s="86"/>
    </row>
    <row r="24" spans="1:43" s="1" customFormat="1" ht="10.15" customHeight="1">
      <c r="A24" s="241"/>
      <c r="B24" s="141" t="s">
        <v>138</v>
      </c>
      <c r="C24" s="233"/>
      <c r="D24" s="205"/>
      <c r="E24" s="48"/>
      <c r="F24" s="205"/>
      <c r="G24" s="205"/>
      <c r="H24" s="240"/>
      <c r="I24" s="240"/>
      <c r="J24" s="240"/>
      <c r="K24" s="240"/>
      <c r="L24" s="240"/>
      <c r="M24" s="240"/>
      <c r="N24" s="92"/>
      <c r="O24" s="92"/>
      <c r="P24" s="92"/>
      <c r="Q24" s="92"/>
      <c r="R24" s="92"/>
      <c r="S24" s="92"/>
      <c r="T24" s="92"/>
      <c r="U24" s="92"/>
      <c r="V24" s="92"/>
      <c r="W24" s="94"/>
      <c r="X24" s="94"/>
      <c r="Y24" s="94"/>
      <c r="Z24" s="94"/>
      <c r="AA24" s="94"/>
      <c r="AB24" s="94"/>
      <c r="AC24" s="94"/>
      <c r="AD24" s="94"/>
      <c r="AE24" s="94"/>
      <c r="AF24" s="94"/>
      <c r="AG24" s="94"/>
      <c r="AH24" s="94"/>
      <c r="AI24" s="94"/>
      <c r="AJ24" s="94"/>
      <c r="AM24" s="86"/>
    </row>
    <row r="25" spans="1:43" s="1" customFormat="1" ht="12.2" customHeight="1">
      <c r="A25" s="234"/>
      <c r="B25" s="141" t="s">
        <v>140</v>
      </c>
      <c r="C25" s="233"/>
      <c r="D25" s="242"/>
      <c r="E25" s="243"/>
      <c r="F25" s="244"/>
      <c r="G25" s="244"/>
      <c r="H25" s="1793"/>
      <c r="I25" s="242"/>
      <c r="J25" s="242"/>
      <c r="K25" s="242"/>
      <c r="L25" s="242"/>
      <c r="M25" s="242"/>
      <c r="N25" s="92"/>
      <c r="O25" s="92"/>
      <c r="P25" s="92"/>
      <c r="Q25" s="92"/>
      <c r="R25" s="92"/>
      <c r="S25" s="92"/>
      <c r="T25" s="92"/>
      <c r="U25" s="92"/>
      <c r="V25" s="92"/>
      <c r="W25" s="92"/>
      <c r="X25" s="92"/>
      <c r="Y25" s="92"/>
      <c r="Z25" s="92"/>
      <c r="AA25" s="92"/>
      <c r="AB25" s="92"/>
      <c r="AC25" s="92"/>
      <c r="AD25" s="92"/>
      <c r="AE25" s="92"/>
      <c r="AF25" s="92"/>
      <c r="AG25" s="92"/>
      <c r="AH25" s="92"/>
      <c r="AI25" s="92"/>
      <c r="AJ25" s="92"/>
      <c r="AM25" s="86"/>
    </row>
    <row r="26" spans="1:43" s="1" customFormat="1" ht="10.15" customHeight="1">
      <c r="A26" s="158"/>
      <c r="B26" s="141"/>
      <c r="C26" s="233"/>
      <c r="D26" s="242"/>
      <c r="E26" s="243"/>
      <c r="F26" s="244"/>
      <c r="G26" s="244"/>
      <c r="H26" s="1793"/>
      <c r="I26" s="242"/>
      <c r="J26" s="242"/>
      <c r="K26" s="242"/>
      <c r="L26" s="242"/>
      <c r="M26" s="242"/>
      <c r="N26" s="92"/>
      <c r="O26" s="92"/>
      <c r="P26" s="92"/>
      <c r="Q26" s="92"/>
      <c r="R26" s="92"/>
      <c r="S26" s="92"/>
      <c r="T26" s="92"/>
      <c r="U26" s="92"/>
      <c r="V26" s="92"/>
      <c r="W26" s="92"/>
      <c r="X26" s="92"/>
      <c r="Y26" s="92"/>
      <c r="Z26" s="92"/>
      <c r="AA26" s="92"/>
      <c r="AB26" s="92"/>
      <c r="AC26" s="92"/>
      <c r="AD26" s="92"/>
      <c r="AE26" s="92"/>
      <c r="AF26" s="92"/>
      <c r="AG26" s="92"/>
      <c r="AH26" s="92"/>
      <c r="AI26" s="92"/>
      <c r="AJ26" s="92"/>
      <c r="AM26" s="86"/>
    </row>
    <row r="27" spans="1:43" s="1" customFormat="1" ht="10.15" customHeight="1">
      <c r="A27" s="158"/>
      <c r="B27" s="141"/>
      <c r="C27" s="55"/>
      <c r="D27" s="16"/>
      <c r="E27" s="16"/>
      <c r="F27" s="16"/>
      <c r="G27" s="16"/>
      <c r="H27" s="179"/>
      <c r="I27" s="179"/>
      <c r="J27" s="179"/>
      <c r="K27" s="179"/>
      <c r="L27" s="179"/>
      <c r="M27" s="179"/>
      <c r="N27" s="339"/>
      <c r="O27" s="339"/>
      <c r="P27" s="339"/>
      <c r="Q27" s="339"/>
      <c r="R27" s="339"/>
      <c r="S27" s="339"/>
      <c r="T27" s="339"/>
      <c r="U27" s="339"/>
      <c r="V27" s="339"/>
      <c r="W27" s="339"/>
      <c r="X27" s="339"/>
      <c r="Y27" s="339"/>
      <c r="Z27" s="339"/>
      <c r="AA27" s="339"/>
      <c r="AB27" s="339"/>
      <c r="AC27" s="339"/>
      <c r="AD27" s="339"/>
      <c r="AE27" s="339"/>
      <c r="AF27" s="339"/>
      <c r="AG27" s="339"/>
      <c r="AH27" s="339"/>
      <c r="AI27" s="339"/>
      <c r="AJ27" s="342">
        <v>7</v>
      </c>
      <c r="AM27" s="86"/>
    </row>
    <row r="28" spans="1:43" s="1" customFormat="1" ht="10.15" customHeight="1">
      <c r="A28" s="158"/>
      <c r="B28" s="141"/>
      <c r="C28" s="56"/>
      <c r="D28" s="16"/>
      <c r="E28" s="16"/>
      <c r="F28" s="16"/>
      <c r="G28" s="16"/>
      <c r="H28" s="179"/>
      <c r="I28" s="179"/>
      <c r="J28" s="179"/>
      <c r="K28" s="179"/>
      <c r="L28" s="179"/>
      <c r="M28" s="179"/>
      <c r="N28" s="92"/>
      <c r="O28" s="92"/>
      <c r="P28" s="92"/>
      <c r="Q28" s="92"/>
      <c r="R28" s="92"/>
      <c r="S28" s="92"/>
      <c r="T28" s="92"/>
      <c r="U28" s="92"/>
      <c r="V28" s="92"/>
      <c r="W28" s="92"/>
      <c r="X28" s="92"/>
      <c r="Y28" s="92"/>
      <c r="Z28" s="92"/>
      <c r="AA28" s="92"/>
      <c r="AB28" s="92"/>
      <c r="AC28" s="92"/>
      <c r="AD28" s="92"/>
      <c r="AE28" s="92"/>
      <c r="AF28" s="92"/>
      <c r="AG28" s="92"/>
      <c r="AH28" s="92"/>
      <c r="AI28" s="92"/>
      <c r="AJ28" s="92"/>
      <c r="AM28" s="86"/>
    </row>
    <row r="29" spans="1:43" s="1" customFormat="1" ht="10.15" customHeight="1">
      <c r="A29" s="110"/>
      <c r="B29" s="119"/>
      <c r="C29" s="56"/>
      <c r="D29" s="2"/>
      <c r="E29" s="2"/>
      <c r="F29" s="2"/>
      <c r="G29" s="87"/>
      <c r="H29" s="5"/>
      <c r="I29" s="5"/>
      <c r="J29" s="5"/>
      <c r="K29" s="90"/>
      <c r="L29" s="90"/>
      <c r="M29" s="90"/>
      <c r="O29" s="86"/>
      <c r="P29" s="86"/>
      <c r="Q29" s="86"/>
      <c r="R29" s="86"/>
      <c r="S29" s="86"/>
      <c r="T29" s="86"/>
      <c r="U29" s="86"/>
      <c r="V29" s="86"/>
      <c r="W29" s="86"/>
      <c r="X29" s="86"/>
      <c r="Y29" s="86"/>
      <c r="Z29" s="86"/>
      <c r="AA29" s="86"/>
      <c r="AB29" s="86"/>
      <c r="AC29" s="86"/>
      <c r="AD29" s="86"/>
      <c r="AE29" s="86"/>
      <c r="AF29" s="86"/>
      <c r="AG29" s="86"/>
      <c r="AH29" s="86"/>
      <c r="AI29" s="86"/>
      <c r="AJ29" s="86"/>
      <c r="AM29" s="86"/>
    </row>
    <row r="30" spans="1:43" s="1" customFormat="1" ht="10.15" customHeight="1">
      <c r="A30" s="109"/>
      <c r="B30" s="119"/>
      <c r="C30" s="56"/>
      <c r="D30" s="2"/>
      <c r="E30" s="2"/>
      <c r="F30" s="2"/>
      <c r="G30" s="87"/>
      <c r="H30" s="5"/>
      <c r="I30" s="5"/>
      <c r="J30" s="5"/>
      <c r="K30" s="90"/>
      <c r="L30" s="90"/>
      <c r="M30" s="90"/>
      <c r="O30" s="86"/>
      <c r="P30" s="86"/>
      <c r="Q30" s="86"/>
      <c r="R30" s="86"/>
      <c r="S30" s="86"/>
      <c r="T30" s="86"/>
      <c r="U30" s="86"/>
      <c r="V30" s="86"/>
      <c r="W30" s="86"/>
      <c r="X30" s="86"/>
      <c r="Y30" s="86"/>
      <c r="Z30" s="86"/>
      <c r="AA30" s="86"/>
      <c r="AB30" s="86"/>
      <c r="AC30" s="86"/>
      <c r="AD30" s="86"/>
      <c r="AE30" s="86"/>
      <c r="AF30" s="86"/>
      <c r="AG30" s="86"/>
      <c r="AH30" s="86"/>
      <c r="AI30" s="86"/>
      <c r="AJ30" s="86"/>
      <c r="AM30" s="86"/>
    </row>
    <row r="31" spans="1:43">
      <c r="C31" s="56"/>
      <c r="N31" s="1"/>
      <c r="O31" s="86"/>
      <c r="P31" s="86"/>
      <c r="Q31" s="86"/>
      <c r="R31" s="86"/>
      <c r="S31" s="86"/>
      <c r="T31" s="86"/>
      <c r="U31" s="86"/>
      <c r="V31" s="86"/>
      <c r="W31" s="86"/>
      <c r="X31" s="86"/>
      <c r="Y31" s="86"/>
      <c r="Z31" s="86"/>
      <c r="AA31" s="86"/>
      <c r="AB31" s="86"/>
      <c r="AC31" s="86"/>
      <c r="AD31" s="86"/>
      <c r="AE31" s="86"/>
      <c r="AF31" s="86"/>
      <c r="AG31" s="86"/>
      <c r="AH31" s="86"/>
      <c r="AI31" s="86"/>
      <c r="AJ31" s="86"/>
    </row>
    <row r="40" spans="38:39">
      <c r="AL40" s="1205"/>
      <c r="AM40" s="1205"/>
    </row>
  </sheetData>
  <mergeCells count="1">
    <mergeCell ref="H25:H26"/>
  </mergeCells>
  <phoneticPr fontId="5" type="noConversion"/>
  <hyperlinks>
    <hyperlink ref="B10" location="'수수료이익 현황(그룹 및 은행)'!A1" display="수수료이익 현황 [그룹 및 은행]"/>
    <hyperlink ref="B11" location="'판매관리비 현황(그룹 및 은행)'!A1" display="판매관리비 현황 [그룹 및 은행]"/>
    <hyperlink ref="B12" location="'운용 및 조달현황(부산은행)'!A1" display="운용 및 조달 현황 [부산은행]"/>
    <hyperlink ref="B15" location="'자산건전성 현황(부산은행)'!A1" display="자산건전성 현황 [부산은행]"/>
    <hyperlink ref="B16" location="'자산건전성 현황(경남은행)'!A1" display="자산건전성 현황 [경남은행]"/>
    <hyperlink ref="B17" location="'연체율(경남은행)'!A1" display="연체율 현황 [경남은행]"/>
    <hyperlink ref="B18" location="'대손충당금 현황(그룹 및 은행)'!A1" display="대손충당금 현황 [그룹 및 은행]"/>
    <hyperlink ref="B19" location="'자본적정성(그룹 및 은행)'!A1" display="자본적정성 현황 [그룹 및 은행]"/>
    <hyperlink ref="B21" location="'손익현황(비은행부문)'!A1" display="손익현황 [비은행부문]"/>
    <hyperlink ref="B22" location="'충당금 현황(그룹 및 은행)'!Print_Area" display="충당금 현황 [그룹 및 은행]"/>
    <hyperlink ref="B23" location="'연체율(부산은행)'!A1" display="연체율 현황[부산은행]"/>
    <hyperlink ref="B13" location="'수수료이익 현황(은행)'!Print_Area" display="수수료이익 현황 [은행]"/>
    <hyperlink ref="B14" location="'판매관리비 현황(그룹 및 은행)'!Print_Area" display="판매관리비 현황 [그룹 및 은행]"/>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99CCFF"/>
    <pageSetUpPr fitToPage="1"/>
  </sheetPr>
  <dimension ref="A1:AU83"/>
  <sheetViews>
    <sheetView showGridLines="0" view="pageBreakPreview" zoomScaleNormal="130" zoomScaleSheetLayoutView="100" workbookViewId="0">
      <pane xSplit="6" topLeftCell="G1" activePane="topRight" state="frozen"/>
      <selection activeCell="AG82" sqref="AG82:AG87"/>
      <selection pane="topRight" activeCell="AJ3" sqref="AJ3"/>
    </sheetView>
  </sheetViews>
  <sheetFormatPr defaultColWidth="9" defaultRowHeight="16.5"/>
  <cols>
    <col min="1" max="1" width="1.625" style="6" customWidth="1"/>
    <col min="2" max="2" width="22.625" style="3" bestFit="1" customWidth="1"/>
    <col min="3" max="3" width="2.625" style="3" customWidth="1"/>
    <col min="4" max="4" width="1.625" style="69" customWidth="1"/>
    <col min="5" max="5" width="1.625" style="2" customWidth="1"/>
    <col min="6" max="6" width="24.75" style="2" customWidth="1"/>
    <col min="7" max="7" width="1.125" style="87" customWidth="1"/>
    <col min="8" max="8" width="11.5" style="5" hidden="1" customWidth="1"/>
    <col min="9" max="10" width="11.625" style="5" hidden="1" customWidth="1"/>
    <col min="11" max="35" width="11.625" style="90" hidden="1" customWidth="1"/>
    <col min="36" max="36" width="11.625" style="90" customWidth="1"/>
    <col min="37" max="37" width="9.625" style="2" bestFit="1" customWidth="1"/>
    <col min="38" max="38" width="9" style="2"/>
    <col min="39" max="39" width="9" style="87"/>
    <col min="40" max="16384" width="9" style="2"/>
  </cols>
  <sheetData>
    <row r="1" spans="1:47" s="4" customFormat="1" ht="10.5" customHeight="1">
      <c r="A1" s="142"/>
      <c r="B1" s="143"/>
      <c r="C1" s="143"/>
      <c r="D1" s="144"/>
      <c r="E1" s="144"/>
      <c r="F1" s="144"/>
      <c r="G1" s="144"/>
      <c r="H1" s="145"/>
      <c r="I1" s="145"/>
      <c r="J1" s="145"/>
      <c r="K1" s="145"/>
      <c r="L1" s="145"/>
      <c r="M1" s="145"/>
      <c r="N1" s="145"/>
      <c r="O1" s="145"/>
      <c r="P1" s="145"/>
      <c r="Q1" s="145"/>
      <c r="R1" s="145"/>
      <c r="S1" s="145"/>
      <c r="T1" s="145"/>
      <c r="U1" s="145"/>
      <c r="V1" s="145"/>
      <c r="W1" s="145"/>
      <c r="X1" s="145"/>
      <c r="Y1" s="145"/>
      <c r="Z1" s="145"/>
      <c r="AA1" s="145"/>
      <c r="AB1" s="145"/>
      <c r="AC1" s="145"/>
      <c r="AD1" s="145"/>
      <c r="AE1" s="145"/>
      <c r="AF1" s="145"/>
      <c r="AG1" s="145"/>
      <c r="AH1" s="145"/>
      <c r="AI1" s="145"/>
      <c r="AJ1" s="145"/>
      <c r="AM1" s="89"/>
    </row>
    <row r="2" spans="1:47" s="4" customFormat="1" ht="15.75" customHeight="1">
      <c r="A2" s="146"/>
      <c r="B2" s="147"/>
      <c r="C2" s="374"/>
      <c r="D2" s="375" t="s">
        <v>440</v>
      </c>
      <c r="E2" s="376"/>
      <c r="F2" s="376"/>
      <c r="G2" s="376"/>
      <c r="H2" s="149"/>
      <c r="I2" s="149"/>
      <c r="J2" s="149"/>
      <c r="K2" s="149"/>
      <c r="L2" s="149"/>
      <c r="M2" s="149"/>
      <c r="N2" s="149"/>
      <c r="O2" s="149"/>
      <c r="P2" s="149"/>
      <c r="Q2" s="149"/>
      <c r="R2" s="149"/>
      <c r="S2" s="149"/>
      <c r="T2" s="149"/>
      <c r="U2" s="149"/>
      <c r="V2" s="149"/>
      <c r="W2" s="149"/>
      <c r="X2" s="149"/>
      <c r="Y2" s="149"/>
      <c r="Z2" s="149"/>
      <c r="AA2" s="149"/>
      <c r="AB2" s="149"/>
      <c r="AC2" s="149"/>
      <c r="AD2" s="149"/>
      <c r="AE2" s="149"/>
      <c r="AF2" s="149"/>
      <c r="AG2" s="149"/>
      <c r="AH2" s="149"/>
      <c r="AI2" s="149"/>
      <c r="AJ2" s="149"/>
      <c r="AM2" s="89"/>
    </row>
    <row r="3" spans="1:47" s="40" customFormat="1" ht="20.100000000000001" customHeight="1">
      <c r="A3" s="122"/>
      <c r="B3" s="123"/>
      <c r="C3" s="123"/>
      <c r="D3" s="129"/>
      <c r="E3" s="130"/>
      <c r="F3" s="130"/>
      <c r="G3" s="130"/>
      <c r="H3" s="429" t="s">
        <v>4</v>
      </c>
      <c r="I3" s="429" t="s">
        <v>7</v>
      </c>
      <c r="J3" s="258" t="s">
        <v>11</v>
      </c>
      <c r="K3" s="258" t="s">
        <v>25</v>
      </c>
      <c r="L3" s="258" t="s">
        <v>42</v>
      </c>
      <c r="M3" s="258" t="s">
        <v>56</v>
      </c>
      <c r="N3" s="440" t="s">
        <v>80</v>
      </c>
      <c r="O3" s="401" t="s">
        <v>451</v>
      </c>
      <c r="P3" s="401" t="s">
        <v>469</v>
      </c>
      <c r="Q3" s="401" t="s">
        <v>486</v>
      </c>
      <c r="R3" s="401" t="s">
        <v>492</v>
      </c>
      <c r="S3" s="440" t="s">
        <v>470</v>
      </c>
      <c r="T3" s="401" t="s">
        <v>503</v>
      </c>
      <c r="U3" s="401" t="s">
        <v>514</v>
      </c>
      <c r="V3" s="401" t="s">
        <v>520</v>
      </c>
      <c r="W3" s="401" t="s">
        <v>530</v>
      </c>
      <c r="X3" s="440" t="s">
        <v>534</v>
      </c>
      <c r="Y3" s="401" t="s">
        <v>538</v>
      </c>
      <c r="Z3" s="401" t="s">
        <v>542</v>
      </c>
      <c r="AA3" s="401" t="s">
        <v>549</v>
      </c>
      <c r="AB3" s="1547" t="s">
        <v>560</v>
      </c>
      <c r="AC3" s="1547" t="s">
        <v>559</v>
      </c>
      <c r="AD3" s="401" t="s">
        <v>574</v>
      </c>
      <c r="AE3" s="401" t="s">
        <v>581</v>
      </c>
      <c r="AF3" s="401" t="s">
        <v>589</v>
      </c>
      <c r="AG3" s="1547" t="s">
        <v>595</v>
      </c>
      <c r="AH3" s="440" t="s">
        <v>596</v>
      </c>
      <c r="AI3" s="1752" t="s">
        <v>603</v>
      </c>
      <c r="AJ3" s="1453" t="s">
        <v>610</v>
      </c>
      <c r="AM3" s="101"/>
    </row>
    <row r="4" spans="1:47" s="4" customFormat="1" ht="11.1" customHeight="1">
      <c r="A4" s="189"/>
      <c r="B4" s="190"/>
      <c r="C4" s="221"/>
      <c r="D4" s="94"/>
      <c r="E4" s="94"/>
      <c r="F4" s="94"/>
      <c r="G4" s="94"/>
      <c r="H4" s="413"/>
      <c r="I4" s="413"/>
      <c r="J4" s="191"/>
      <c r="K4" s="191"/>
      <c r="L4" s="191"/>
      <c r="M4" s="191"/>
      <c r="N4" s="413"/>
      <c r="O4" s="156"/>
      <c r="P4" s="156"/>
      <c r="Q4" s="156"/>
      <c r="R4" s="156"/>
      <c r="S4" s="413"/>
      <c r="T4" s="156"/>
      <c r="U4" s="156"/>
      <c r="V4" s="156"/>
      <c r="W4" s="156"/>
      <c r="X4" s="413"/>
      <c r="Y4" s="156"/>
      <c r="Z4" s="156"/>
      <c r="AA4" s="156"/>
      <c r="AB4" s="452"/>
      <c r="AC4" s="452"/>
      <c r="AD4" s="156"/>
      <c r="AE4" s="156"/>
      <c r="AF4" s="156"/>
      <c r="AG4" s="452"/>
      <c r="AH4" s="413"/>
      <c r="AI4" s="448"/>
      <c r="AJ4" s="452"/>
      <c r="AM4" s="89"/>
    </row>
    <row r="5" spans="1:47" s="4" customFormat="1" ht="11.1" customHeight="1">
      <c r="A5" s="253"/>
      <c r="B5" s="136" t="s">
        <v>114</v>
      </c>
      <c r="C5" s="387"/>
      <c r="D5" s="340" t="s">
        <v>227</v>
      </c>
      <c r="E5" s="336"/>
      <c r="F5" s="341"/>
      <c r="G5" s="341"/>
      <c r="H5" s="415"/>
      <c r="I5" s="415"/>
      <c r="J5" s="17"/>
      <c r="K5" s="17"/>
      <c r="L5" s="212"/>
      <c r="M5" s="212"/>
      <c r="N5" s="441"/>
      <c r="O5" s="358"/>
      <c r="P5" s="319"/>
      <c r="Q5" s="319"/>
      <c r="R5" s="319"/>
      <c r="S5" s="427"/>
      <c r="T5" s="319"/>
      <c r="U5" s="319"/>
      <c r="V5" s="319"/>
      <c r="W5" s="319"/>
      <c r="X5" s="427"/>
      <c r="Y5" s="319"/>
      <c r="Z5" s="319"/>
      <c r="AA5" s="1276"/>
      <c r="AB5" s="1325"/>
      <c r="AC5" s="1325"/>
      <c r="AD5" s="1276"/>
      <c r="AE5" s="1276"/>
      <c r="AF5" s="1276"/>
      <c r="AG5" s="1325"/>
      <c r="AH5" s="1724"/>
      <c r="AI5" s="1324"/>
      <c r="AJ5" s="1325" t="s">
        <v>539</v>
      </c>
      <c r="AM5" s="89"/>
    </row>
    <row r="6" spans="1:47" s="1" customFormat="1" ht="11.1" customHeight="1">
      <c r="A6" s="158"/>
      <c r="B6" s="137"/>
      <c r="C6" s="216"/>
      <c r="D6" s="640" t="s">
        <v>228</v>
      </c>
      <c r="E6" s="640"/>
      <c r="F6" s="640"/>
      <c r="G6" s="641"/>
      <c r="H6" s="643">
        <v>21962</v>
      </c>
      <c r="I6" s="643">
        <v>22124</v>
      </c>
      <c r="J6" s="642">
        <v>5907</v>
      </c>
      <c r="K6" s="642">
        <v>6034</v>
      </c>
      <c r="L6" s="560">
        <v>5999</v>
      </c>
      <c r="M6" s="560">
        <v>4816</v>
      </c>
      <c r="N6" s="643">
        <v>22756</v>
      </c>
      <c r="O6" s="560">
        <v>6687</v>
      </c>
      <c r="P6" s="560">
        <v>6251</v>
      </c>
      <c r="Q6" s="560">
        <v>6553</v>
      </c>
      <c r="R6" s="560">
        <v>5677</v>
      </c>
      <c r="S6" s="643">
        <v>25168</v>
      </c>
      <c r="T6" s="560">
        <v>6487</v>
      </c>
      <c r="U6" s="561">
        <v>6597</v>
      </c>
      <c r="V6" s="644">
        <v>6482</v>
      </c>
      <c r="W6" s="561">
        <v>5556</v>
      </c>
      <c r="X6" s="1228">
        <v>25122</v>
      </c>
      <c r="Y6" s="561">
        <v>6168</v>
      </c>
      <c r="Z6" s="561">
        <v>6899</v>
      </c>
      <c r="AA6" s="561">
        <v>6509</v>
      </c>
      <c r="AB6" s="1472">
        <v>6809</v>
      </c>
      <c r="AC6" s="1473">
        <v>26385</v>
      </c>
      <c r="AD6" s="1221">
        <v>7213</v>
      </c>
      <c r="AE6" s="1221">
        <v>8306</v>
      </c>
      <c r="AF6" s="1221">
        <v>8207</v>
      </c>
      <c r="AG6" s="1726">
        <v>7317</v>
      </c>
      <c r="AH6" s="1730">
        <v>31043</v>
      </c>
      <c r="AI6" s="1753">
        <v>8280</v>
      </c>
      <c r="AJ6" s="1708">
        <v>8022</v>
      </c>
      <c r="AK6" s="457"/>
      <c r="AL6" s="454"/>
      <c r="AM6" s="454"/>
      <c r="AN6" s="454"/>
    </row>
    <row r="7" spans="1:47" s="1" customFormat="1" ht="11.1" customHeight="1">
      <c r="A7" s="159"/>
      <c r="B7" s="138" t="s">
        <v>116</v>
      </c>
      <c r="C7" s="213"/>
      <c r="D7" s="640" t="s">
        <v>229</v>
      </c>
      <c r="E7" s="645"/>
      <c r="F7" s="645"/>
      <c r="G7" s="646"/>
      <c r="H7" s="643">
        <v>11036</v>
      </c>
      <c r="I7" s="643">
        <v>11222</v>
      </c>
      <c r="J7" s="642">
        <v>2535</v>
      </c>
      <c r="K7" s="642">
        <v>2619</v>
      </c>
      <c r="L7" s="560">
        <v>2545</v>
      </c>
      <c r="M7" s="560">
        <v>3678</v>
      </c>
      <c r="N7" s="643">
        <v>11377</v>
      </c>
      <c r="O7" s="560">
        <v>2804</v>
      </c>
      <c r="P7" s="560">
        <v>2937</v>
      </c>
      <c r="Q7" s="560">
        <v>2813</v>
      </c>
      <c r="R7" s="560">
        <v>4093</v>
      </c>
      <c r="S7" s="643">
        <v>12647</v>
      </c>
      <c r="T7" s="560">
        <v>3081</v>
      </c>
      <c r="U7" s="561">
        <v>3197</v>
      </c>
      <c r="V7" s="644">
        <v>3094</v>
      </c>
      <c r="W7" s="561">
        <v>3361</v>
      </c>
      <c r="X7" s="1228">
        <v>12733</v>
      </c>
      <c r="Y7" s="561">
        <v>3276</v>
      </c>
      <c r="Z7" s="561">
        <v>3557</v>
      </c>
      <c r="AA7" s="561">
        <v>3180</v>
      </c>
      <c r="AB7" s="1472">
        <v>4354</v>
      </c>
      <c r="AC7" s="1473">
        <v>14367</v>
      </c>
      <c r="AD7" s="1221">
        <v>3465</v>
      </c>
      <c r="AE7" s="1221">
        <v>3850</v>
      </c>
      <c r="AF7" s="1221">
        <v>3506</v>
      </c>
      <c r="AG7" s="1726">
        <v>5155</v>
      </c>
      <c r="AH7" s="1730">
        <v>15976</v>
      </c>
      <c r="AI7" s="1753">
        <v>3710</v>
      </c>
      <c r="AJ7" s="1708">
        <v>3564</v>
      </c>
      <c r="AK7" s="458"/>
      <c r="AL7" s="454"/>
      <c r="AM7" s="454"/>
      <c r="AN7" s="457"/>
      <c r="AO7" s="457"/>
      <c r="AP7" s="457"/>
    </row>
    <row r="8" spans="1:47" s="1" customFormat="1" ht="11.1" customHeight="1">
      <c r="A8" s="162"/>
      <c r="B8" s="139"/>
      <c r="C8" s="213"/>
      <c r="D8" s="647" t="s">
        <v>230</v>
      </c>
      <c r="E8" s="648"/>
      <c r="F8" s="648"/>
      <c r="G8" s="648"/>
      <c r="H8" s="649">
        <v>50.25</v>
      </c>
      <c r="I8" s="649">
        <v>50.72</v>
      </c>
      <c r="J8" s="605">
        <v>42.91</v>
      </c>
      <c r="K8" s="605">
        <v>43.4</v>
      </c>
      <c r="L8" s="605">
        <v>42.42</v>
      </c>
      <c r="M8" s="605">
        <v>76.370431893687709</v>
      </c>
      <c r="N8" s="649">
        <v>49.99</v>
      </c>
      <c r="O8" s="601">
        <v>41.94</v>
      </c>
      <c r="P8" s="601">
        <v>46.98</v>
      </c>
      <c r="Q8" s="601">
        <v>42.93</v>
      </c>
      <c r="R8" s="601">
        <v>72.099999999999994</v>
      </c>
      <c r="S8" s="650">
        <v>50.25</v>
      </c>
      <c r="T8" s="601">
        <v>47.49</v>
      </c>
      <c r="U8" s="651">
        <v>48.46</v>
      </c>
      <c r="V8" s="652">
        <v>47.73</v>
      </c>
      <c r="W8" s="651">
        <v>60.49</v>
      </c>
      <c r="X8" s="1229">
        <v>50.69</v>
      </c>
      <c r="Y8" s="651">
        <v>53.11</v>
      </c>
      <c r="Z8" s="651">
        <v>51.56</v>
      </c>
      <c r="AA8" s="651">
        <v>48.86</v>
      </c>
      <c r="AB8" s="1474">
        <v>63.94</v>
      </c>
      <c r="AC8" s="1475">
        <v>54.45</v>
      </c>
      <c r="AD8" s="1488">
        <v>48.04</v>
      </c>
      <c r="AE8" s="1488">
        <v>46.35</v>
      </c>
      <c r="AF8" s="1488">
        <v>42.72</v>
      </c>
      <c r="AG8" s="1727">
        <v>70.45</v>
      </c>
      <c r="AH8" s="1731">
        <v>51.47</v>
      </c>
      <c r="AI8" s="1754">
        <v>44.81</v>
      </c>
      <c r="AJ8" s="1709">
        <v>44.43</v>
      </c>
      <c r="AK8" s="458"/>
      <c r="AL8" s="457"/>
      <c r="AM8" s="457"/>
      <c r="AN8" s="457"/>
    </row>
    <row r="9" spans="1:47" s="1" customFormat="1" ht="11.1" customHeight="1">
      <c r="A9" s="237"/>
      <c r="B9" s="141" t="s">
        <v>150</v>
      </c>
      <c r="C9" s="213"/>
      <c r="D9" s="94"/>
      <c r="E9" s="94"/>
      <c r="F9" s="94"/>
      <c r="G9" s="94"/>
      <c r="H9" s="439"/>
      <c r="I9" s="439"/>
      <c r="J9" s="47"/>
      <c r="K9" s="47"/>
      <c r="L9" s="47"/>
      <c r="M9" s="371"/>
      <c r="N9" s="442"/>
      <c r="O9" s="402"/>
      <c r="P9" s="402"/>
      <c r="Q9" s="402"/>
      <c r="R9" s="402"/>
      <c r="S9" s="442"/>
      <c r="T9" s="506"/>
      <c r="U9" s="506"/>
      <c r="V9" s="506"/>
      <c r="W9" s="1254"/>
      <c r="X9" s="475"/>
      <c r="Y9" s="1254"/>
      <c r="Z9" s="1254"/>
      <c r="AA9" s="1254"/>
      <c r="AB9" s="1476"/>
      <c r="AC9" s="1476"/>
      <c r="AD9" s="402"/>
      <c r="AE9" s="402"/>
      <c r="AF9" s="402"/>
      <c r="AG9" s="1476"/>
      <c r="AH9" s="442"/>
      <c r="AI9" s="1755"/>
      <c r="AJ9" s="1476"/>
      <c r="AK9" s="458"/>
      <c r="AM9" s="86"/>
    </row>
    <row r="10" spans="1:47" s="1" customFormat="1" ht="11.1" customHeight="1">
      <c r="A10" s="237"/>
      <c r="B10" s="141" t="s">
        <v>119</v>
      </c>
      <c r="C10" s="367"/>
      <c r="D10" s="340" t="s">
        <v>240</v>
      </c>
      <c r="E10" s="336"/>
      <c r="F10" s="336"/>
      <c r="G10" s="336"/>
      <c r="H10" s="434"/>
      <c r="I10" s="434"/>
      <c r="J10" s="17"/>
      <c r="K10" s="17"/>
      <c r="L10" s="212"/>
      <c r="M10" s="212"/>
      <c r="N10" s="427"/>
      <c r="O10" s="358"/>
      <c r="P10" s="319"/>
      <c r="Q10" s="319"/>
      <c r="R10" s="319"/>
      <c r="S10" s="427"/>
      <c r="T10" s="319"/>
      <c r="U10" s="460"/>
      <c r="V10" s="460"/>
      <c r="W10" s="460"/>
      <c r="X10" s="468"/>
      <c r="Y10" s="460"/>
      <c r="Z10" s="460"/>
      <c r="AA10" s="460"/>
      <c r="AB10" s="1471"/>
      <c r="AC10" s="1471"/>
      <c r="AD10" s="345"/>
      <c r="AE10" s="345"/>
      <c r="AF10" s="345"/>
      <c r="AG10" s="1471"/>
      <c r="AH10" s="438"/>
      <c r="AI10" s="1555"/>
      <c r="AJ10" s="1471" t="s">
        <v>539</v>
      </c>
      <c r="AK10" s="458"/>
      <c r="AM10" s="1366"/>
    </row>
    <row r="11" spans="1:47" s="1" customFormat="1" ht="11.1" customHeight="1">
      <c r="A11" s="234"/>
      <c r="B11" s="141" t="s">
        <v>120</v>
      </c>
      <c r="C11" s="213"/>
      <c r="D11" s="1054" t="s">
        <v>228</v>
      </c>
      <c r="E11" s="1054"/>
      <c r="F11" s="1054"/>
      <c r="G11" s="1055"/>
      <c r="H11" s="1057">
        <v>11866</v>
      </c>
      <c r="I11" s="1057">
        <v>11914</v>
      </c>
      <c r="J11" s="1056">
        <v>3091</v>
      </c>
      <c r="K11" s="1056">
        <v>3272</v>
      </c>
      <c r="L11" s="1056">
        <v>3128</v>
      </c>
      <c r="M11" s="1056">
        <v>2203</v>
      </c>
      <c r="N11" s="1057">
        <v>11694</v>
      </c>
      <c r="O11" s="1058">
        <v>3513</v>
      </c>
      <c r="P11" s="1058">
        <v>3283</v>
      </c>
      <c r="Q11" s="1058">
        <v>3262</v>
      </c>
      <c r="R11" s="1058">
        <v>2650</v>
      </c>
      <c r="S11" s="1059">
        <v>12708</v>
      </c>
      <c r="T11" s="1058">
        <v>3244</v>
      </c>
      <c r="U11" s="1060">
        <v>3223</v>
      </c>
      <c r="V11" s="1061">
        <v>3336</v>
      </c>
      <c r="W11" s="658">
        <v>2760</v>
      </c>
      <c r="X11" s="1230">
        <v>12563</v>
      </c>
      <c r="Y11" s="658">
        <v>3075</v>
      </c>
      <c r="Z11" s="658">
        <v>3395</v>
      </c>
      <c r="AA11" s="658">
        <v>3014</v>
      </c>
      <c r="AB11" s="1477">
        <v>3221</v>
      </c>
      <c r="AC11" s="1477">
        <v>12705</v>
      </c>
      <c r="AD11" s="656">
        <v>3173</v>
      </c>
      <c r="AE11" s="656">
        <v>3760</v>
      </c>
      <c r="AF11" s="656">
        <v>3451</v>
      </c>
      <c r="AG11" s="1728">
        <v>3391</v>
      </c>
      <c r="AH11" s="657">
        <v>13775</v>
      </c>
      <c r="AI11" s="1756">
        <v>3464</v>
      </c>
      <c r="AJ11" s="1604">
        <v>3648</v>
      </c>
      <c r="AK11" s="86"/>
      <c r="AL11" s="86"/>
      <c r="AM11" s="86"/>
      <c r="AN11" s="454"/>
      <c r="AO11" s="86"/>
      <c r="AP11" s="86"/>
      <c r="AQ11" s="457"/>
      <c r="AR11" s="86"/>
      <c r="AS11" s="86"/>
      <c r="AT11" s="86"/>
      <c r="AU11" s="86"/>
    </row>
    <row r="12" spans="1:47" s="1" customFormat="1" ht="12.2" customHeight="1">
      <c r="A12" s="234"/>
      <c r="B12" s="141" t="s">
        <v>121</v>
      </c>
      <c r="C12" s="213"/>
      <c r="D12" s="1062" t="s">
        <v>231</v>
      </c>
      <c r="E12" s="1062"/>
      <c r="F12" s="1062"/>
      <c r="G12" s="1062"/>
      <c r="H12" s="1059">
        <v>5772</v>
      </c>
      <c r="I12" s="1059">
        <v>5790</v>
      </c>
      <c r="J12" s="1058">
        <v>1234</v>
      </c>
      <c r="K12" s="1058">
        <v>1319</v>
      </c>
      <c r="L12" s="1058">
        <v>1252</v>
      </c>
      <c r="M12" s="1058">
        <v>1863</v>
      </c>
      <c r="N12" s="1059">
        <v>5668</v>
      </c>
      <c r="O12" s="1058">
        <v>1356</v>
      </c>
      <c r="P12" s="1058">
        <v>1401</v>
      </c>
      <c r="Q12" s="1058">
        <v>1305</v>
      </c>
      <c r="R12" s="1058">
        <v>2251</v>
      </c>
      <c r="S12" s="1059">
        <v>6313</v>
      </c>
      <c r="T12" s="1058">
        <v>1435</v>
      </c>
      <c r="U12" s="1060">
        <v>1549</v>
      </c>
      <c r="V12" s="1061">
        <v>1459</v>
      </c>
      <c r="W12" s="658">
        <v>1623</v>
      </c>
      <c r="X12" s="1230">
        <v>6066</v>
      </c>
      <c r="Y12" s="658">
        <v>1587</v>
      </c>
      <c r="Z12" s="658">
        <v>1775</v>
      </c>
      <c r="AA12" s="658">
        <v>1483</v>
      </c>
      <c r="AB12" s="1477">
        <v>2110</v>
      </c>
      <c r="AC12" s="1477">
        <v>6955</v>
      </c>
      <c r="AD12" s="656">
        <v>1533</v>
      </c>
      <c r="AE12" s="656">
        <v>1736</v>
      </c>
      <c r="AF12" s="656">
        <v>1515</v>
      </c>
      <c r="AG12" s="1728">
        <v>2565</v>
      </c>
      <c r="AH12" s="657">
        <v>7349</v>
      </c>
      <c r="AI12" s="1756">
        <v>1582</v>
      </c>
      <c r="AJ12" s="1604">
        <v>1689</v>
      </c>
      <c r="AK12" s="86"/>
      <c r="AL12" s="86"/>
      <c r="AM12" s="86"/>
      <c r="AN12" s="454"/>
      <c r="AO12" s="457"/>
      <c r="AP12" s="457"/>
      <c r="AQ12" s="457"/>
      <c r="AR12" s="457"/>
      <c r="AS12" s="86"/>
      <c r="AT12" s="86"/>
      <c r="AU12" s="86"/>
    </row>
    <row r="13" spans="1:47" s="1" customFormat="1" ht="11.1" customHeight="1">
      <c r="A13" s="234"/>
      <c r="B13" s="372" t="s">
        <v>122</v>
      </c>
      <c r="C13" s="216"/>
      <c r="D13" s="1063" t="s">
        <v>232</v>
      </c>
      <c r="E13" s="1063"/>
      <c r="F13" s="1037"/>
      <c r="G13" s="1037"/>
      <c r="H13" s="1065">
        <v>268</v>
      </c>
      <c r="I13" s="1065">
        <v>265</v>
      </c>
      <c r="J13" s="1064">
        <v>63</v>
      </c>
      <c r="K13" s="1064">
        <v>62</v>
      </c>
      <c r="L13" s="1064">
        <v>62</v>
      </c>
      <c r="M13" s="1064">
        <v>68</v>
      </c>
      <c r="N13" s="1065">
        <v>255</v>
      </c>
      <c r="O13" s="1056">
        <v>69</v>
      </c>
      <c r="P13" s="1064">
        <v>68</v>
      </c>
      <c r="Q13" s="1064">
        <v>67</v>
      </c>
      <c r="R13" s="1064">
        <v>68</v>
      </c>
      <c r="S13" s="1065">
        <v>272</v>
      </c>
      <c r="T13" s="1066">
        <v>73</v>
      </c>
      <c r="U13" s="1067">
        <v>73</v>
      </c>
      <c r="V13" s="1067">
        <v>73</v>
      </c>
      <c r="W13" s="1255">
        <v>87</v>
      </c>
      <c r="X13" s="1257">
        <v>306</v>
      </c>
      <c r="Y13" s="1255">
        <v>85</v>
      </c>
      <c r="Z13" s="1255">
        <v>92</v>
      </c>
      <c r="AA13" s="1255">
        <v>84</v>
      </c>
      <c r="AB13" s="1478">
        <v>84</v>
      </c>
      <c r="AC13" s="1478">
        <v>345</v>
      </c>
      <c r="AD13" s="1565">
        <v>83</v>
      </c>
      <c r="AE13" s="1565">
        <v>69</v>
      </c>
      <c r="AF13" s="1565">
        <v>75</v>
      </c>
      <c r="AG13" s="1478">
        <v>72</v>
      </c>
      <c r="AH13" s="1732">
        <v>299</v>
      </c>
      <c r="AI13" s="1757">
        <v>81</v>
      </c>
      <c r="AJ13" s="1710">
        <v>80</v>
      </c>
      <c r="AK13" s="86"/>
      <c r="AL13" s="86"/>
      <c r="AM13" s="86"/>
      <c r="AN13" s="454"/>
      <c r="AO13" s="86"/>
      <c r="AP13" s="86"/>
      <c r="AQ13" s="457"/>
      <c r="AR13" s="86"/>
      <c r="AS13" s="86"/>
      <c r="AT13" s="86"/>
      <c r="AU13" s="86"/>
    </row>
    <row r="14" spans="1:47" s="1" customFormat="1" ht="11.1" customHeight="1">
      <c r="A14" s="239"/>
      <c r="B14" s="140" t="s">
        <v>233</v>
      </c>
      <c r="C14" s="213"/>
      <c r="D14" s="1063" t="s">
        <v>234</v>
      </c>
      <c r="E14" s="1063"/>
      <c r="F14" s="1037"/>
      <c r="G14" s="1037"/>
      <c r="H14" s="1065">
        <v>691</v>
      </c>
      <c r="I14" s="1065">
        <v>686</v>
      </c>
      <c r="J14" s="1064">
        <v>164</v>
      </c>
      <c r="K14" s="1064">
        <v>142</v>
      </c>
      <c r="L14" s="1064">
        <v>141</v>
      </c>
      <c r="M14" s="1064">
        <v>146</v>
      </c>
      <c r="N14" s="1065">
        <v>593</v>
      </c>
      <c r="O14" s="1064">
        <v>145</v>
      </c>
      <c r="P14" s="1064">
        <v>146</v>
      </c>
      <c r="Q14" s="1064">
        <v>149</v>
      </c>
      <c r="R14" s="1064">
        <v>148</v>
      </c>
      <c r="S14" s="1065">
        <v>588</v>
      </c>
      <c r="T14" s="1064">
        <v>197</v>
      </c>
      <c r="U14" s="1068">
        <v>204</v>
      </c>
      <c r="V14" s="1068">
        <v>207</v>
      </c>
      <c r="W14" s="663">
        <v>204</v>
      </c>
      <c r="X14" s="1231">
        <v>812</v>
      </c>
      <c r="Y14" s="663">
        <v>202</v>
      </c>
      <c r="Z14" s="663">
        <v>209</v>
      </c>
      <c r="AA14" s="663">
        <v>214</v>
      </c>
      <c r="AB14" s="1479">
        <v>214</v>
      </c>
      <c r="AC14" s="1479">
        <v>839</v>
      </c>
      <c r="AD14" s="661">
        <v>225</v>
      </c>
      <c r="AE14" s="661">
        <v>227</v>
      </c>
      <c r="AF14" s="661">
        <v>230</v>
      </c>
      <c r="AG14" s="1479">
        <v>226</v>
      </c>
      <c r="AH14" s="662">
        <v>908</v>
      </c>
      <c r="AI14" s="1758">
        <v>234</v>
      </c>
      <c r="AJ14" s="1606">
        <v>243</v>
      </c>
      <c r="AK14" s="86"/>
      <c r="AL14" s="86"/>
      <c r="AM14" s="86"/>
      <c r="AN14" s="454"/>
      <c r="AO14" s="86"/>
      <c r="AP14" s="86"/>
      <c r="AQ14" s="86"/>
      <c r="AR14" s="86"/>
      <c r="AS14" s="86"/>
      <c r="AT14" s="86"/>
      <c r="AU14" s="86"/>
    </row>
    <row r="15" spans="1:47" s="1" customFormat="1" ht="11.1" customHeight="1">
      <c r="A15" s="237"/>
      <c r="B15" s="141" t="s">
        <v>126</v>
      </c>
      <c r="C15" s="213"/>
      <c r="D15" s="1063" t="s">
        <v>235</v>
      </c>
      <c r="E15" s="1063"/>
      <c r="F15" s="1037"/>
      <c r="G15" s="1037"/>
      <c r="H15" s="1065">
        <v>144</v>
      </c>
      <c r="I15" s="1065">
        <v>147</v>
      </c>
      <c r="J15" s="1064">
        <v>31</v>
      </c>
      <c r="K15" s="1064">
        <v>29</v>
      </c>
      <c r="L15" s="1064">
        <v>46</v>
      </c>
      <c r="M15" s="1064">
        <v>43</v>
      </c>
      <c r="N15" s="1065">
        <v>149</v>
      </c>
      <c r="O15" s="1064">
        <v>40</v>
      </c>
      <c r="P15" s="1064">
        <v>61</v>
      </c>
      <c r="Q15" s="1064">
        <v>39</v>
      </c>
      <c r="R15" s="1064">
        <v>39</v>
      </c>
      <c r="S15" s="1065">
        <v>179</v>
      </c>
      <c r="T15" s="1064">
        <v>32</v>
      </c>
      <c r="U15" s="1068">
        <v>59</v>
      </c>
      <c r="V15" s="1068">
        <v>34</v>
      </c>
      <c r="W15" s="663">
        <v>34</v>
      </c>
      <c r="X15" s="1231">
        <v>159</v>
      </c>
      <c r="Y15" s="663">
        <v>31</v>
      </c>
      <c r="Z15" s="663">
        <v>61</v>
      </c>
      <c r="AA15" s="663">
        <v>30</v>
      </c>
      <c r="AB15" s="1479">
        <v>42</v>
      </c>
      <c r="AC15" s="1479">
        <v>164</v>
      </c>
      <c r="AD15" s="661">
        <v>29</v>
      </c>
      <c r="AE15" s="661">
        <v>66</v>
      </c>
      <c r="AF15" s="661">
        <v>36</v>
      </c>
      <c r="AG15" s="1479">
        <v>34</v>
      </c>
      <c r="AH15" s="662">
        <v>165</v>
      </c>
      <c r="AI15" s="1758">
        <v>34</v>
      </c>
      <c r="AJ15" s="1606">
        <v>76</v>
      </c>
      <c r="AK15" s="86"/>
      <c r="AL15" s="86"/>
      <c r="AM15" s="86"/>
      <c r="AN15" s="454"/>
      <c r="AO15" s="86"/>
      <c r="AP15" s="86"/>
      <c r="AQ15" s="86"/>
      <c r="AR15" s="86"/>
      <c r="AS15" s="86"/>
      <c r="AT15" s="86"/>
      <c r="AU15" s="86"/>
    </row>
    <row r="16" spans="1:47" s="1" customFormat="1" ht="11.1" customHeight="1">
      <c r="A16" s="234"/>
      <c r="B16" s="141" t="s">
        <v>128</v>
      </c>
      <c r="C16" s="213"/>
      <c r="D16" s="1063" t="s">
        <v>236</v>
      </c>
      <c r="E16" s="1063"/>
      <c r="F16" s="1037"/>
      <c r="G16" s="1037"/>
      <c r="H16" s="1065">
        <v>3250</v>
      </c>
      <c r="I16" s="1065">
        <v>3283</v>
      </c>
      <c r="J16" s="1064">
        <v>712</v>
      </c>
      <c r="K16" s="1064">
        <v>815</v>
      </c>
      <c r="L16" s="1064">
        <v>716</v>
      </c>
      <c r="M16" s="1064">
        <v>1070</v>
      </c>
      <c r="N16" s="1065">
        <v>3313</v>
      </c>
      <c r="O16" s="1064">
        <v>834</v>
      </c>
      <c r="P16" s="1064">
        <v>850</v>
      </c>
      <c r="Q16" s="1064">
        <v>760</v>
      </c>
      <c r="R16" s="1064">
        <v>1191</v>
      </c>
      <c r="S16" s="1065">
        <v>3635</v>
      </c>
      <c r="T16" s="1064">
        <v>876</v>
      </c>
      <c r="U16" s="1068">
        <v>949</v>
      </c>
      <c r="V16" s="1068">
        <v>865</v>
      </c>
      <c r="W16" s="663">
        <v>950</v>
      </c>
      <c r="X16" s="1231">
        <v>3640</v>
      </c>
      <c r="Y16" s="663">
        <v>1019</v>
      </c>
      <c r="Z16" s="663">
        <v>994</v>
      </c>
      <c r="AA16" s="663">
        <v>889</v>
      </c>
      <c r="AB16" s="1479">
        <v>1046</v>
      </c>
      <c r="AC16" s="1479">
        <v>3948</v>
      </c>
      <c r="AD16" s="661">
        <v>961</v>
      </c>
      <c r="AE16" s="661">
        <v>1124</v>
      </c>
      <c r="AF16" s="661">
        <v>903</v>
      </c>
      <c r="AG16" s="1479">
        <v>1262</v>
      </c>
      <c r="AH16" s="662">
        <v>4250</v>
      </c>
      <c r="AI16" s="1758">
        <v>973</v>
      </c>
      <c r="AJ16" s="1606">
        <v>497</v>
      </c>
      <c r="AK16" s="86"/>
      <c r="AL16" s="86"/>
      <c r="AM16" s="86"/>
      <c r="AN16" s="454"/>
      <c r="AO16" s="86"/>
      <c r="AP16" s="86"/>
      <c r="AQ16" s="86"/>
      <c r="AR16" s="86"/>
      <c r="AS16" s="86"/>
      <c r="AT16" s="86"/>
      <c r="AU16" s="86"/>
    </row>
    <row r="17" spans="1:47" s="1" customFormat="1" ht="11.1" customHeight="1">
      <c r="A17" s="234"/>
      <c r="B17" s="141" t="s">
        <v>130</v>
      </c>
      <c r="C17" s="213"/>
      <c r="D17" s="1063" t="s">
        <v>237</v>
      </c>
      <c r="E17" s="1063"/>
      <c r="F17" s="1069"/>
      <c r="G17" s="1069"/>
      <c r="H17" s="1065">
        <v>1196</v>
      </c>
      <c r="I17" s="1065">
        <v>1170</v>
      </c>
      <c r="J17" s="1064">
        <v>264</v>
      </c>
      <c r="K17" s="1064">
        <v>271</v>
      </c>
      <c r="L17" s="1064">
        <v>287</v>
      </c>
      <c r="M17" s="1064">
        <v>351</v>
      </c>
      <c r="N17" s="1065">
        <v>1173</v>
      </c>
      <c r="O17" s="1064">
        <v>268</v>
      </c>
      <c r="P17" s="1064">
        <v>276</v>
      </c>
      <c r="Q17" s="1064">
        <v>290</v>
      </c>
      <c r="R17" s="1064">
        <v>369</v>
      </c>
      <c r="S17" s="1065">
        <v>1203</v>
      </c>
      <c r="T17" s="1064">
        <v>257</v>
      </c>
      <c r="U17" s="1068">
        <v>264</v>
      </c>
      <c r="V17" s="1068">
        <v>280</v>
      </c>
      <c r="W17" s="663">
        <v>348</v>
      </c>
      <c r="X17" s="1231">
        <v>1149</v>
      </c>
      <c r="Y17" s="663">
        <v>250</v>
      </c>
      <c r="Z17" s="663">
        <v>237</v>
      </c>
      <c r="AA17" s="663">
        <v>266</v>
      </c>
      <c r="AB17" s="1479">
        <v>303</v>
      </c>
      <c r="AC17" s="1479">
        <v>1056</v>
      </c>
      <c r="AD17" s="661">
        <v>235</v>
      </c>
      <c r="AE17" s="661">
        <v>250</v>
      </c>
      <c r="AF17" s="661">
        <v>271</v>
      </c>
      <c r="AG17" s="1479">
        <v>336</v>
      </c>
      <c r="AH17" s="662">
        <v>1092</v>
      </c>
      <c r="AI17" s="1758">
        <v>260</v>
      </c>
      <c r="AJ17" s="1606">
        <v>793</v>
      </c>
      <c r="AK17" s="86"/>
      <c r="AL17" s="86"/>
      <c r="AM17" s="86"/>
      <c r="AN17" s="454"/>
      <c r="AO17" s="86"/>
      <c r="AP17" s="86"/>
      <c r="AQ17" s="86"/>
      <c r="AR17" s="86"/>
      <c r="AS17" s="86"/>
      <c r="AT17" s="86"/>
      <c r="AU17" s="86"/>
    </row>
    <row r="18" spans="1:47" s="1" customFormat="1" ht="11.1" customHeight="1">
      <c r="A18" s="234"/>
      <c r="B18" s="141" t="s">
        <v>132</v>
      </c>
      <c r="C18" s="213"/>
      <c r="D18" s="1070" t="s">
        <v>238</v>
      </c>
      <c r="E18" s="1070"/>
      <c r="F18" s="1071"/>
      <c r="G18" s="1071"/>
      <c r="H18" s="1074">
        <v>223</v>
      </c>
      <c r="I18" s="1074">
        <v>239</v>
      </c>
      <c r="J18" s="1072">
        <v>0</v>
      </c>
      <c r="K18" s="1072">
        <v>0</v>
      </c>
      <c r="L18" s="1072">
        <v>0</v>
      </c>
      <c r="M18" s="1073">
        <v>185</v>
      </c>
      <c r="N18" s="1074">
        <v>185</v>
      </c>
      <c r="O18" s="1072">
        <v>0</v>
      </c>
      <c r="P18" s="1075">
        <v>0</v>
      </c>
      <c r="Q18" s="1075">
        <v>0</v>
      </c>
      <c r="R18" s="1075">
        <v>436</v>
      </c>
      <c r="S18" s="1076">
        <v>436</v>
      </c>
      <c r="T18" s="1072">
        <v>0</v>
      </c>
      <c r="U18" s="1077">
        <v>0</v>
      </c>
      <c r="V18" s="1077">
        <v>0</v>
      </c>
      <c r="W18" s="669">
        <v>0</v>
      </c>
      <c r="X18" s="1232">
        <v>0</v>
      </c>
      <c r="Y18" s="669">
        <v>0</v>
      </c>
      <c r="Z18" s="669">
        <v>182</v>
      </c>
      <c r="AA18" s="669">
        <v>0</v>
      </c>
      <c r="AB18" s="1480">
        <v>421</v>
      </c>
      <c r="AC18" s="1480">
        <v>603</v>
      </c>
      <c r="AD18" s="665">
        <v>0</v>
      </c>
      <c r="AE18" s="665">
        <v>0</v>
      </c>
      <c r="AF18" s="665">
        <v>0</v>
      </c>
      <c r="AG18" s="1480">
        <v>635</v>
      </c>
      <c r="AH18" s="1733">
        <v>635</v>
      </c>
      <c r="AI18" s="1759">
        <v>0</v>
      </c>
      <c r="AJ18" s="1711">
        <v>0</v>
      </c>
      <c r="AK18" s="86"/>
      <c r="AL18" s="86"/>
      <c r="AM18" s="86"/>
      <c r="AN18" s="454"/>
      <c r="AO18" s="86"/>
      <c r="AP18" s="86"/>
      <c r="AQ18" s="86"/>
      <c r="AR18" s="86"/>
      <c r="AS18" s="86"/>
      <c r="AT18" s="86"/>
      <c r="AU18" s="86"/>
    </row>
    <row r="19" spans="1:47" s="1" customFormat="1" ht="11.1" customHeight="1">
      <c r="A19" s="234"/>
      <c r="B19" s="141" t="s">
        <v>133</v>
      </c>
      <c r="C19" s="216"/>
      <c r="D19" s="1062" t="s">
        <v>239</v>
      </c>
      <c r="E19" s="1062"/>
      <c r="F19" s="1062"/>
      <c r="G19" s="1062"/>
      <c r="H19" s="1079">
        <v>48.63783066009244</v>
      </c>
      <c r="I19" s="1079">
        <v>48.597269651241653</v>
      </c>
      <c r="J19" s="1078">
        <v>39.938224199548991</v>
      </c>
      <c r="K19" s="1078">
        <v>40.299724839804604</v>
      </c>
      <c r="L19" s="1078">
        <v>40.03</v>
      </c>
      <c r="M19" s="1078">
        <v>84.58</v>
      </c>
      <c r="N19" s="1079">
        <v>48.47</v>
      </c>
      <c r="O19" s="1078">
        <v>38.590000000000003</v>
      </c>
      <c r="P19" s="1078">
        <v>42.67</v>
      </c>
      <c r="Q19" s="1078">
        <v>40.01</v>
      </c>
      <c r="R19" s="1078">
        <v>84.98</v>
      </c>
      <c r="S19" s="1079">
        <v>49.68</v>
      </c>
      <c r="T19" s="1078">
        <v>44.26</v>
      </c>
      <c r="U19" s="1080">
        <v>48.06</v>
      </c>
      <c r="V19" s="1081">
        <v>43.75</v>
      </c>
      <c r="W19" s="603">
        <v>59.8</v>
      </c>
      <c r="X19" s="1233">
        <v>48.28</v>
      </c>
      <c r="Y19" s="603">
        <v>51.61</v>
      </c>
      <c r="Z19" s="603">
        <v>52.28</v>
      </c>
      <c r="AA19" s="603">
        <v>49.19</v>
      </c>
      <c r="AB19" s="1481">
        <v>65.510000000000005</v>
      </c>
      <c r="AC19" s="1481">
        <v>54.74</v>
      </c>
      <c r="AD19" s="602">
        <v>48.32</v>
      </c>
      <c r="AE19" s="602">
        <v>46.16</v>
      </c>
      <c r="AF19" s="602">
        <v>43.9</v>
      </c>
      <c r="AG19" s="1729">
        <v>75.64</v>
      </c>
      <c r="AH19" s="670">
        <v>53.35</v>
      </c>
      <c r="AI19" s="1760">
        <v>45.67</v>
      </c>
      <c r="AJ19" s="1635">
        <v>46.3</v>
      </c>
      <c r="AK19" s="1431"/>
      <c r="AL19" s="1431"/>
      <c r="AM19" s="1431"/>
      <c r="AN19" s="457"/>
      <c r="AO19" s="86"/>
      <c r="AP19" s="86"/>
      <c r="AQ19" s="86"/>
      <c r="AR19" s="86"/>
      <c r="AS19" s="86"/>
      <c r="AT19" s="86"/>
      <c r="AU19" s="86"/>
    </row>
    <row r="20" spans="1:47" s="1" customFormat="1" ht="11.1" customHeight="1">
      <c r="A20" s="234"/>
      <c r="B20" s="141" t="s">
        <v>134</v>
      </c>
      <c r="C20" s="213"/>
      <c r="D20" s="99"/>
      <c r="E20" s="99"/>
      <c r="F20" s="99"/>
      <c r="G20" s="99"/>
      <c r="H20" s="439"/>
      <c r="I20" s="439"/>
      <c r="J20" s="47"/>
      <c r="K20" s="47"/>
      <c r="L20" s="47"/>
      <c r="M20" s="47"/>
      <c r="N20" s="439"/>
      <c r="O20" s="403"/>
      <c r="P20" s="403"/>
      <c r="Q20" s="511"/>
      <c r="R20" s="511"/>
      <c r="S20" s="993"/>
      <c r="T20" s="511"/>
      <c r="U20" s="511"/>
      <c r="V20" s="511"/>
      <c r="W20" s="1256"/>
      <c r="X20" s="1258"/>
      <c r="Y20" s="511"/>
      <c r="Z20" s="511"/>
      <c r="AA20" s="511"/>
      <c r="AB20" s="1482"/>
      <c r="AC20" s="506"/>
      <c r="AD20" s="506"/>
      <c r="AE20" s="506"/>
      <c r="AF20" s="506"/>
      <c r="AG20" s="1482"/>
      <c r="AH20" s="1734"/>
      <c r="AI20" s="1761"/>
      <c r="AJ20" s="506"/>
      <c r="AK20" s="511"/>
      <c r="AL20" s="511"/>
      <c r="AM20" s="511"/>
      <c r="AN20" s="86"/>
      <c r="AO20" s="86"/>
      <c r="AP20" s="86"/>
      <c r="AQ20" s="86"/>
      <c r="AR20" s="86"/>
      <c r="AS20" s="86"/>
      <c r="AT20" s="86"/>
      <c r="AU20" s="86"/>
    </row>
    <row r="21" spans="1:47" s="1" customFormat="1" ht="11.1" customHeight="1">
      <c r="A21" s="234"/>
      <c r="B21" s="141" t="s">
        <v>135</v>
      </c>
      <c r="C21" s="367"/>
      <c r="D21" s="340" t="s">
        <v>241</v>
      </c>
      <c r="E21" s="336"/>
      <c r="F21" s="336"/>
      <c r="G21" s="336"/>
      <c r="H21" s="434"/>
      <c r="I21" s="434"/>
      <c r="J21" s="17"/>
      <c r="K21" s="17"/>
      <c r="L21" s="212"/>
      <c r="M21" s="212"/>
      <c r="N21" s="427"/>
      <c r="O21" s="358"/>
      <c r="P21" s="319"/>
      <c r="Q21" s="319"/>
      <c r="R21" s="319"/>
      <c r="S21" s="427"/>
      <c r="T21" s="319"/>
      <c r="U21" s="460"/>
      <c r="V21" s="460"/>
      <c r="W21" s="460"/>
      <c r="X21" s="468"/>
      <c r="Y21" s="460"/>
      <c r="Z21" s="460"/>
      <c r="AA21" s="460"/>
      <c r="AB21" s="1471"/>
      <c r="AC21" s="1471"/>
      <c r="AD21" s="345"/>
      <c r="AE21" s="345"/>
      <c r="AF21" s="345"/>
      <c r="AG21" s="1471"/>
      <c r="AH21" s="438"/>
      <c r="AI21" s="1555"/>
      <c r="AJ21" s="1471" t="s">
        <v>539</v>
      </c>
      <c r="AK21" s="460"/>
      <c r="AL21" s="460"/>
      <c r="AM21" s="460"/>
      <c r="AN21" s="86"/>
      <c r="AO21" s="86"/>
      <c r="AP21" s="1264"/>
      <c r="AQ21" s="1264"/>
      <c r="AR21" s="86"/>
      <c r="AS21" s="86"/>
      <c r="AT21" s="86"/>
      <c r="AU21" s="86"/>
    </row>
    <row r="22" spans="1:47" s="1" customFormat="1" ht="11.1" customHeight="1">
      <c r="A22" s="234"/>
      <c r="B22" s="1541" t="s">
        <v>570</v>
      </c>
      <c r="C22" s="213"/>
      <c r="D22" s="653" t="s">
        <v>228</v>
      </c>
      <c r="E22" s="653"/>
      <c r="F22" s="653"/>
      <c r="G22" s="654"/>
      <c r="H22" s="655">
        <v>7695</v>
      </c>
      <c r="I22" s="655">
        <v>7768</v>
      </c>
      <c r="J22" s="622">
        <v>2153</v>
      </c>
      <c r="K22" s="622">
        <v>2087</v>
      </c>
      <c r="L22" s="622">
        <v>2105</v>
      </c>
      <c r="M22" s="622">
        <v>1970</v>
      </c>
      <c r="N22" s="655">
        <v>8315</v>
      </c>
      <c r="O22" s="656">
        <v>2269</v>
      </c>
      <c r="P22" s="656">
        <v>2148</v>
      </c>
      <c r="Q22" s="656">
        <v>2318</v>
      </c>
      <c r="R22" s="656">
        <v>2170</v>
      </c>
      <c r="S22" s="657">
        <v>8905</v>
      </c>
      <c r="T22" s="656">
        <v>2140</v>
      </c>
      <c r="U22" s="658">
        <v>2304</v>
      </c>
      <c r="V22" s="659">
        <v>2049</v>
      </c>
      <c r="W22" s="658">
        <v>1912</v>
      </c>
      <c r="X22" s="1230">
        <v>8405</v>
      </c>
      <c r="Y22" s="658">
        <v>1982</v>
      </c>
      <c r="Z22" s="658">
        <v>2152</v>
      </c>
      <c r="AA22" s="658">
        <v>2108</v>
      </c>
      <c r="AB22" s="1477">
        <v>2042</v>
      </c>
      <c r="AC22" s="1477">
        <v>8284</v>
      </c>
      <c r="AD22" s="656">
        <v>2166</v>
      </c>
      <c r="AE22" s="656">
        <v>2364</v>
      </c>
      <c r="AF22" s="656">
        <v>2490</v>
      </c>
      <c r="AG22" s="1728">
        <v>2131</v>
      </c>
      <c r="AH22" s="657">
        <v>9151</v>
      </c>
      <c r="AI22" s="1756">
        <v>2566</v>
      </c>
      <c r="AJ22" s="1717">
        <v>2518</v>
      </c>
      <c r="AK22" s="663"/>
      <c r="AL22" s="663"/>
      <c r="AM22" s="663"/>
      <c r="AN22" s="454"/>
      <c r="AO22" s="457"/>
      <c r="AP22" s="457"/>
      <c r="AQ22" s="1265"/>
      <c r="AR22" s="457"/>
      <c r="AS22" s="86"/>
      <c r="AT22" s="86"/>
      <c r="AU22" s="86"/>
    </row>
    <row r="23" spans="1:47" s="1" customFormat="1" ht="11.1" customHeight="1">
      <c r="A23" s="241"/>
      <c r="B23" s="141" t="s">
        <v>136</v>
      </c>
      <c r="C23" s="213"/>
      <c r="D23" s="641" t="s">
        <v>231</v>
      </c>
      <c r="E23" s="641"/>
      <c r="F23" s="641"/>
      <c r="G23" s="641"/>
      <c r="H23" s="657">
        <v>3878</v>
      </c>
      <c r="I23" s="657">
        <v>3994</v>
      </c>
      <c r="J23" s="656">
        <v>937</v>
      </c>
      <c r="K23" s="656">
        <v>949</v>
      </c>
      <c r="L23" s="656">
        <v>937</v>
      </c>
      <c r="M23" s="656">
        <v>1381</v>
      </c>
      <c r="N23" s="657">
        <v>4204</v>
      </c>
      <c r="O23" s="656">
        <v>985</v>
      </c>
      <c r="P23" s="656">
        <v>1025</v>
      </c>
      <c r="Q23" s="656">
        <v>994</v>
      </c>
      <c r="R23" s="656">
        <v>1292</v>
      </c>
      <c r="S23" s="657">
        <v>4296</v>
      </c>
      <c r="T23" s="656">
        <v>1110</v>
      </c>
      <c r="U23" s="658">
        <v>1118</v>
      </c>
      <c r="V23" s="659">
        <v>1075</v>
      </c>
      <c r="W23" s="658">
        <v>1189</v>
      </c>
      <c r="X23" s="1230">
        <v>4492</v>
      </c>
      <c r="Y23" s="658">
        <v>1115</v>
      </c>
      <c r="Z23" s="658">
        <v>1134</v>
      </c>
      <c r="AA23" s="658">
        <v>1035</v>
      </c>
      <c r="AB23" s="1477">
        <v>1349</v>
      </c>
      <c r="AC23" s="1477">
        <v>4633</v>
      </c>
      <c r="AD23" s="656">
        <v>1047</v>
      </c>
      <c r="AE23" s="656">
        <v>1146</v>
      </c>
      <c r="AF23" s="656">
        <v>1051</v>
      </c>
      <c r="AG23" s="1728">
        <v>1585</v>
      </c>
      <c r="AH23" s="657">
        <v>4829</v>
      </c>
      <c r="AI23" s="1756">
        <v>1119</v>
      </c>
      <c r="AJ23" s="1717">
        <v>1108</v>
      </c>
      <c r="AK23" s="663"/>
      <c r="AL23" s="663"/>
      <c r="AM23" s="663"/>
      <c r="AN23" s="454"/>
      <c r="AO23" s="86"/>
      <c r="AP23" s="86"/>
      <c r="AQ23" s="86"/>
      <c r="AR23" s="86"/>
      <c r="AS23" s="86"/>
      <c r="AT23" s="86"/>
      <c r="AU23" s="86"/>
    </row>
    <row r="24" spans="1:47" s="1" customFormat="1" ht="11.1" customHeight="1">
      <c r="A24" s="234"/>
      <c r="B24" s="141" t="s">
        <v>138</v>
      </c>
      <c r="C24" s="213"/>
      <c r="D24" s="660" t="s">
        <v>232</v>
      </c>
      <c r="E24" s="660"/>
      <c r="F24" s="99"/>
      <c r="G24" s="99"/>
      <c r="H24" s="662">
        <v>185</v>
      </c>
      <c r="I24" s="662">
        <v>206</v>
      </c>
      <c r="J24" s="661">
        <v>50</v>
      </c>
      <c r="K24" s="661">
        <v>51</v>
      </c>
      <c r="L24" s="661">
        <v>51</v>
      </c>
      <c r="M24" s="661">
        <v>50</v>
      </c>
      <c r="N24" s="662">
        <v>202</v>
      </c>
      <c r="O24" s="622">
        <v>61</v>
      </c>
      <c r="P24" s="661">
        <v>55</v>
      </c>
      <c r="Q24" s="661">
        <v>57</v>
      </c>
      <c r="R24" s="661">
        <v>52</v>
      </c>
      <c r="S24" s="662">
        <v>225</v>
      </c>
      <c r="T24" s="622">
        <v>63</v>
      </c>
      <c r="U24" s="623">
        <v>60</v>
      </c>
      <c r="V24" s="623">
        <v>61</v>
      </c>
      <c r="W24" s="623">
        <v>62</v>
      </c>
      <c r="X24" s="1259">
        <v>246</v>
      </c>
      <c r="Y24" s="623">
        <v>64</v>
      </c>
      <c r="Z24" s="623">
        <v>65</v>
      </c>
      <c r="AA24" s="1255">
        <v>67</v>
      </c>
      <c r="AB24" s="1478">
        <v>65</v>
      </c>
      <c r="AC24" s="1478">
        <v>261</v>
      </c>
      <c r="AD24" s="1565">
        <v>62</v>
      </c>
      <c r="AE24" s="1565">
        <v>53</v>
      </c>
      <c r="AF24" s="1565">
        <v>55</v>
      </c>
      <c r="AG24" s="1478">
        <v>56</v>
      </c>
      <c r="AH24" s="1732">
        <v>226</v>
      </c>
      <c r="AI24" s="1757">
        <v>58</v>
      </c>
      <c r="AJ24" s="1710">
        <v>52</v>
      </c>
      <c r="AK24" s="663"/>
      <c r="AL24" s="663"/>
      <c r="AM24" s="663"/>
      <c r="AN24" s="454"/>
      <c r="AO24" s="86"/>
      <c r="AP24" s="86"/>
      <c r="AQ24" s="86"/>
      <c r="AR24" s="86"/>
      <c r="AS24" s="86"/>
      <c r="AT24" s="86"/>
      <c r="AU24" s="86"/>
    </row>
    <row r="25" spans="1:47" s="1" customFormat="1" ht="11.1" customHeight="1">
      <c r="A25" s="230"/>
      <c r="B25" s="141" t="s">
        <v>140</v>
      </c>
      <c r="C25" s="213"/>
      <c r="D25" s="660" t="s">
        <v>234</v>
      </c>
      <c r="E25" s="660"/>
      <c r="F25" s="99"/>
      <c r="G25" s="99"/>
      <c r="H25" s="662">
        <v>387</v>
      </c>
      <c r="I25" s="662">
        <v>434</v>
      </c>
      <c r="J25" s="661">
        <v>124</v>
      </c>
      <c r="K25" s="661">
        <v>124</v>
      </c>
      <c r="L25" s="661">
        <v>125</v>
      </c>
      <c r="M25" s="661">
        <v>130</v>
      </c>
      <c r="N25" s="662">
        <v>503</v>
      </c>
      <c r="O25" s="661">
        <v>129</v>
      </c>
      <c r="P25" s="661">
        <v>127</v>
      </c>
      <c r="Q25" s="661">
        <v>127</v>
      </c>
      <c r="R25" s="661">
        <v>131</v>
      </c>
      <c r="S25" s="662">
        <v>514</v>
      </c>
      <c r="T25" s="661">
        <v>155</v>
      </c>
      <c r="U25" s="663">
        <v>153</v>
      </c>
      <c r="V25" s="663">
        <v>147</v>
      </c>
      <c r="W25" s="663">
        <v>139</v>
      </c>
      <c r="X25" s="1231">
        <v>594</v>
      </c>
      <c r="Y25" s="663">
        <v>117</v>
      </c>
      <c r="Z25" s="663">
        <v>119</v>
      </c>
      <c r="AA25" s="663">
        <v>119</v>
      </c>
      <c r="AB25" s="1479">
        <v>119</v>
      </c>
      <c r="AC25" s="1479">
        <v>474</v>
      </c>
      <c r="AD25" s="661">
        <v>119</v>
      </c>
      <c r="AE25" s="661">
        <v>119</v>
      </c>
      <c r="AF25" s="661">
        <v>117</v>
      </c>
      <c r="AG25" s="1479">
        <v>120</v>
      </c>
      <c r="AH25" s="662">
        <v>475</v>
      </c>
      <c r="AI25" s="1758">
        <v>118</v>
      </c>
      <c r="AJ25" s="1606">
        <v>122</v>
      </c>
      <c r="AK25" s="663"/>
      <c r="AL25" s="663"/>
      <c r="AM25" s="663"/>
      <c r="AN25" s="454"/>
      <c r="AO25" s="86"/>
      <c r="AP25" s="86"/>
      <c r="AQ25" s="86"/>
      <c r="AR25" s="86"/>
      <c r="AS25" s="86"/>
      <c r="AT25" s="86"/>
      <c r="AU25" s="86"/>
    </row>
    <row r="26" spans="1:47" s="1" customFormat="1" ht="11.1" customHeight="1">
      <c r="A26" s="230"/>
      <c r="B26" s="236"/>
      <c r="C26" s="254"/>
      <c r="D26" s="660" t="s">
        <v>235</v>
      </c>
      <c r="E26" s="660"/>
      <c r="F26" s="99"/>
      <c r="G26" s="99"/>
      <c r="H26" s="662">
        <v>90</v>
      </c>
      <c r="I26" s="662">
        <v>84</v>
      </c>
      <c r="J26" s="661">
        <v>19</v>
      </c>
      <c r="K26" s="661">
        <v>30</v>
      </c>
      <c r="L26" s="661">
        <v>21</v>
      </c>
      <c r="M26" s="661">
        <v>19</v>
      </c>
      <c r="N26" s="662">
        <v>89</v>
      </c>
      <c r="O26" s="661">
        <v>22</v>
      </c>
      <c r="P26" s="661">
        <v>30</v>
      </c>
      <c r="Q26" s="661">
        <v>24</v>
      </c>
      <c r="R26" s="661">
        <v>18</v>
      </c>
      <c r="S26" s="662">
        <v>94</v>
      </c>
      <c r="T26" s="661">
        <v>22</v>
      </c>
      <c r="U26" s="663">
        <v>32</v>
      </c>
      <c r="V26" s="663">
        <v>22</v>
      </c>
      <c r="W26" s="663">
        <v>19</v>
      </c>
      <c r="X26" s="1231">
        <v>95</v>
      </c>
      <c r="Y26" s="663">
        <v>21</v>
      </c>
      <c r="Z26" s="663">
        <v>31</v>
      </c>
      <c r="AA26" s="663">
        <v>20</v>
      </c>
      <c r="AB26" s="1479">
        <v>17</v>
      </c>
      <c r="AC26" s="1479">
        <v>89</v>
      </c>
      <c r="AD26" s="661">
        <v>20</v>
      </c>
      <c r="AE26" s="661">
        <v>30</v>
      </c>
      <c r="AF26" s="661">
        <v>24</v>
      </c>
      <c r="AG26" s="1479">
        <v>18</v>
      </c>
      <c r="AH26" s="662">
        <v>92</v>
      </c>
      <c r="AI26" s="1758">
        <v>24</v>
      </c>
      <c r="AJ26" s="1606">
        <v>35</v>
      </c>
      <c r="AK26" s="663"/>
      <c r="AL26" s="663"/>
      <c r="AM26" s="663"/>
      <c r="AN26" s="454"/>
      <c r="AO26" s="86"/>
      <c r="AP26" s="86"/>
      <c r="AQ26" s="86"/>
      <c r="AR26" s="86"/>
      <c r="AS26" s="86"/>
      <c r="AT26" s="86"/>
      <c r="AU26" s="86"/>
    </row>
    <row r="27" spans="1:47" s="1" customFormat="1" ht="11.1" customHeight="1">
      <c r="A27" s="256"/>
      <c r="B27" s="257"/>
      <c r="C27" s="254"/>
      <c r="D27" s="660" t="s">
        <v>236</v>
      </c>
      <c r="E27" s="660"/>
      <c r="F27" s="99"/>
      <c r="G27" s="99"/>
      <c r="H27" s="662">
        <v>2024</v>
      </c>
      <c r="I27" s="662">
        <v>2184</v>
      </c>
      <c r="J27" s="661">
        <v>559</v>
      </c>
      <c r="K27" s="661">
        <v>554</v>
      </c>
      <c r="L27" s="661">
        <v>561</v>
      </c>
      <c r="M27" s="661">
        <v>850</v>
      </c>
      <c r="N27" s="662">
        <v>2524</v>
      </c>
      <c r="O27" s="661">
        <v>594</v>
      </c>
      <c r="P27" s="661">
        <v>620</v>
      </c>
      <c r="Q27" s="661">
        <v>597</v>
      </c>
      <c r="R27" s="661">
        <v>733</v>
      </c>
      <c r="S27" s="662">
        <v>2544</v>
      </c>
      <c r="T27" s="661">
        <v>687</v>
      </c>
      <c r="U27" s="663">
        <v>689</v>
      </c>
      <c r="V27" s="663">
        <v>660</v>
      </c>
      <c r="W27" s="663">
        <v>581</v>
      </c>
      <c r="X27" s="1231">
        <v>2617</v>
      </c>
      <c r="Y27" s="663">
        <v>746</v>
      </c>
      <c r="Z27" s="663">
        <v>730</v>
      </c>
      <c r="AA27" s="663">
        <v>665</v>
      </c>
      <c r="AB27" s="1479">
        <v>650</v>
      </c>
      <c r="AC27" s="1479">
        <v>2791</v>
      </c>
      <c r="AD27" s="661">
        <v>684</v>
      </c>
      <c r="AE27" s="661">
        <v>766</v>
      </c>
      <c r="AF27" s="661">
        <v>678</v>
      </c>
      <c r="AG27" s="1479">
        <v>774</v>
      </c>
      <c r="AH27" s="662">
        <v>2902</v>
      </c>
      <c r="AI27" s="1758">
        <v>746</v>
      </c>
      <c r="AJ27" s="1606">
        <v>697</v>
      </c>
      <c r="AK27" s="663"/>
      <c r="AL27" s="663"/>
      <c r="AM27" s="663"/>
      <c r="AN27" s="454"/>
      <c r="AO27" s="1266"/>
      <c r="AP27" s="1266"/>
      <c r="AQ27" s="86"/>
      <c r="AR27" s="86"/>
      <c r="AS27" s="86"/>
      <c r="AT27" s="86"/>
      <c r="AU27" s="86"/>
    </row>
    <row r="28" spans="1:47" s="1" customFormat="1" ht="11.1" customHeight="1">
      <c r="A28" s="256"/>
      <c r="B28" s="257"/>
      <c r="C28" s="254"/>
      <c r="D28" s="660" t="s">
        <v>237</v>
      </c>
      <c r="E28" s="660"/>
      <c r="F28" s="99"/>
      <c r="G28" s="99"/>
      <c r="H28" s="662">
        <v>1109</v>
      </c>
      <c r="I28" s="662">
        <v>972</v>
      </c>
      <c r="J28" s="661">
        <v>185</v>
      </c>
      <c r="K28" s="661">
        <v>190</v>
      </c>
      <c r="L28" s="661">
        <v>179</v>
      </c>
      <c r="M28" s="661">
        <v>213</v>
      </c>
      <c r="N28" s="662">
        <v>767</v>
      </c>
      <c r="O28" s="661">
        <v>179</v>
      </c>
      <c r="P28" s="661">
        <v>193</v>
      </c>
      <c r="Q28" s="661">
        <v>189</v>
      </c>
      <c r="R28" s="661">
        <v>233</v>
      </c>
      <c r="S28" s="662">
        <v>794</v>
      </c>
      <c r="T28" s="661">
        <v>183</v>
      </c>
      <c r="U28" s="663">
        <v>184</v>
      </c>
      <c r="V28" s="663">
        <v>185</v>
      </c>
      <c r="W28" s="663">
        <v>207</v>
      </c>
      <c r="X28" s="1231">
        <v>759</v>
      </c>
      <c r="Y28" s="663">
        <v>167</v>
      </c>
      <c r="Z28" s="663">
        <v>181</v>
      </c>
      <c r="AA28" s="663">
        <v>164</v>
      </c>
      <c r="AB28" s="1479">
        <v>195</v>
      </c>
      <c r="AC28" s="1479">
        <v>707</v>
      </c>
      <c r="AD28" s="661">
        <v>162</v>
      </c>
      <c r="AE28" s="661">
        <v>178</v>
      </c>
      <c r="AF28" s="661">
        <v>177</v>
      </c>
      <c r="AG28" s="1479">
        <v>204</v>
      </c>
      <c r="AH28" s="662">
        <v>721</v>
      </c>
      <c r="AI28" s="1758">
        <v>173</v>
      </c>
      <c r="AJ28" s="1606">
        <v>202</v>
      </c>
      <c r="AK28" s="454"/>
      <c r="AM28" s="86"/>
    </row>
    <row r="29" spans="1:47" s="1" customFormat="1" ht="11.1" customHeight="1">
      <c r="A29" s="230"/>
      <c r="B29" s="257"/>
      <c r="C29" s="254"/>
      <c r="D29" s="648" t="s">
        <v>238</v>
      </c>
      <c r="E29" s="648"/>
      <c r="F29" s="664"/>
      <c r="G29" s="664"/>
      <c r="H29" s="666">
        <v>83</v>
      </c>
      <c r="I29" s="666">
        <v>114</v>
      </c>
      <c r="J29" s="665">
        <v>0</v>
      </c>
      <c r="K29" s="665">
        <v>0</v>
      </c>
      <c r="L29" s="665">
        <v>0</v>
      </c>
      <c r="M29" s="626">
        <v>119</v>
      </c>
      <c r="N29" s="666">
        <v>119</v>
      </c>
      <c r="O29" s="665">
        <v>0</v>
      </c>
      <c r="P29" s="667" t="s">
        <v>480</v>
      </c>
      <c r="Q29" s="667" t="s">
        <v>480</v>
      </c>
      <c r="R29" s="667">
        <v>125</v>
      </c>
      <c r="S29" s="668">
        <v>125</v>
      </c>
      <c r="T29" s="665">
        <v>0</v>
      </c>
      <c r="U29" s="669">
        <v>0</v>
      </c>
      <c r="V29" s="669">
        <v>0</v>
      </c>
      <c r="W29" s="669">
        <v>181</v>
      </c>
      <c r="X29" s="1232">
        <v>181</v>
      </c>
      <c r="Y29" s="669" t="s">
        <v>480</v>
      </c>
      <c r="Z29" s="669">
        <v>8</v>
      </c>
      <c r="AA29" s="669">
        <v>0</v>
      </c>
      <c r="AB29" s="1480">
        <v>303</v>
      </c>
      <c r="AC29" s="1480">
        <v>311</v>
      </c>
      <c r="AD29" s="665">
        <v>0</v>
      </c>
      <c r="AE29" s="665">
        <v>0</v>
      </c>
      <c r="AF29" s="665">
        <v>0</v>
      </c>
      <c r="AG29" s="1480">
        <v>413</v>
      </c>
      <c r="AH29" s="1733">
        <v>413</v>
      </c>
      <c r="AI29" s="1759">
        <v>0</v>
      </c>
      <c r="AJ29" s="1711">
        <v>0</v>
      </c>
      <c r="AK29" s="454"/>
      <c r="AM29" s="86"/>
    </row>
    <row r="30" spans="1:47" s="1" customFormat="1" ht="11.1" customHeight="1">
      <c r="A30" s="252"/>
      <c r="B30" s="251"/>
      <c r="C30" s="254"/>
      <c r="D30" s="641" t="s">
        <v>239</v>
      </c>
      <c r="E30" s="641"/>
      <c r="F30" s="641"/>
      <c r="G30" s="641"/>
      <c r="H30" s="670">
        <v>50.396361273554255</v>
      </c>
      <c r="I30" s="670">
        <v>51.416065911431517</v>
      </c>
      <c r="J30" s="602">
        <v>43.55</v>
      </c>
      <c r="K30" s="602">
        <v>45.44</v>
      </c>
      <c r="L30" s="602">
        <v>44.5</v>
      </c>
      <c r="M30" s="602">
        <v>70.13</v>
      </c>
      <c r="N30" s="670">
        <v>50.56</v>
      </c>
      <c r="O30" s="602">
        <v>43.42</v>
      </c>
      <c r="P30" s="602">
        <v>47.72</v>
      </c>
      <c r="Q30" s="602">
        <v>42.88</v>
      </c>
      <c r="R30" s="602">
        <v>59.539170506912441</v>
      </c>
      <c r="S30" s="670">
        <v>48.24256035934868</v>
      </c>
      <c r="T30" s="602">
        <v>51.85</v>
      </c>
      <c r="U30" s="603">
        <v>48.58</v>
      </c>
      <c r="V30" s="671">
        <v>52.43</v>
      </c>
      <c r="W30" s="603">
        <v>62.15</v>
      </c>
      <c r="X30" s="1233">
        <v>53.44</v>
      </c>
      <c r="Y30" s="603">
        <v>56.25</v>
      </c>
      <c r="Z30" s="603">
        <v>52.72</v>
      </c>
      <c r="AA30" s="603">
        <v>49.1</v>
      </c>
      <c r="AB30" s="1481">
        <v>66.06</v>
      </c>
      <c r="AC30" s="1481">
        <v>55.93</v>
      </c>
      <c r="AD30" s="602">
        <v>48.33</v>
      </c>
      <c r="AE30" s="602">
        <v>48.5</v>
      </c>
      <c r="AF30" s="602">
        <v>42.19</v>
      </c>
      <c r="AG30" s="1729">
        <v>74.38</v>
      </c>
      <c r="AH30" s="670">
        <v>52.77</v>
      </c>
      <c r="AI30" s="1760">
        <v>43.61</v>
      </c>
      <c r="AJ30" s="1635">
        <v>44</v>
      </c>
      <c r="AK30" s="457"/>
      <c r="AL30" s="457"/>
      <c r="AM30" s="457"/>
    </row>
    <row r="31" spans="1:47" s="1" customFormat="1" ht="11.1" customHeight="1">
      <c r="A31" s="189"/>
      <c r="B31" s="251"/>
      <c r="C31" s="254"/>
      <c r="D31" s="92"/>
      <c r="E31" s="92"/>
      <c r="F31" s="92"/>
      <c r="G31" s="92"/>
      <c r="H31" s="92"/>
      <c r="I31" s="92"/>
      <c r="J31" s="92"/>
      <c r="K31" s="92"/>
      <c r="L31" s="92"/>
      <c r="M31" s="92"/>
      <c r="N31" s="92"/>
      <c r="O31" s="92"/>
      <c r="P31" s="94"/>
      <c r="Q31" s="483"/>
      <c r="R31" s="483"/>
      <c r="S31" s="483"/>
      <c r="T31" s="483"/>
      <c r="U31" s="483"/>
      <c r="V31" s="483"/>
      <c r="W31" s="483"/>
      <c r="X31" s="483"/>
      <c r="Y31" s="483"/>
      <c r="Z31" s="483"/>
      <c r="AA31" s="483"/>
      <c r="AB31" s="483"/>
      <c r="AC31" s="483"/>
      <c r="AD31" s="483"/>
      <c r="AE31" s="483"/>
      <c r="AF31" s="483"/>
      <c r="AG31" s="483"/>
      <c r="AH31" s="483"/>
      <c r="AI31" s="483"/>
      <c r="AJ31" s="483"/>
      <c r="AM31" s="86"/>
    </row>
    <row r="32" spans="1:47" s="4" customFormat="1" ht="10.15" customHeight="1">
      <c r="A32" s="173"/>
      <c r="B32" s="174"/>
      <c r="C32" s="143"/>
      <c r="D32" s="386"/>
      <c r="E32" s="386"/>
      <c r="F32" s="386"/>
      <c r="G32" s="386"/>
      <c r="H32" s="35"/>
      <c r="I32" s="35"/>
      <c r="J32" s="35"/>
      <c r="K32" s="35"/>
      <c r="L32" s="35"/>
      <c r="M32" s="35"/>
      <c r="N32" s="342"/>
      <c r="O32" s="342"/>
      <c r="P32" s="342"/>
      <c r="Q32" s="342"/>
      <c r="R32" s="342"/>
      <c r="S32" s="342"/>
      <c r="T32" s="342"/>
      <c r="U32" s="342"/>
      <c r="V32" s="342"/>
      <c r="W32" s="342"/>
      <c r="X32" s="342"/>
      <c r="Y32" s="342"/>
      <c r="Z32" s="342"/>
      <c r="AA32" s="342"/>
      <c r="AB32" s="342"/>
      <c r="AC32" s="342"/>
      <c r="AD32" s="342"/>
      <c r="AE32" s="342"/>
      <c r="AF32" s="342"/>
      <c r="AG32" s="342"/>
      <c r="AH32" s="342"/>
      <c r="AI32" s="342"/>
      <c r="AJ32" s="342">
        <v>8</v>
      </c>
      <c r="AM32" s="89"/>
    </row>
    <row r="33" spans="1:39" s="4" customFormat="1" ht="10.15" customHeight="1">
      <c r="A33" s="173"/>
      <c r="B33" s="174"/>
      <c r="C33" s="143"/>
      <c r="D33" s="386"/>
      <c r="E33" s="386"/>
      <c r="F33" s="386"/>
      <c r="G33" s="386"/>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J33" s="35"/>
      <c r="AM33" s="89"/>
    </row>
    <row r="34" spans="1:39" s="4" customFormat="1" ht="10.15" customHeight="1">
      <c r="A34" s="79"/>
      <c r="B34" s="78"/>
      <c r="C34" s="60"/>
      <c r="D34" s="71"/>
      <c r="E34" s="11"/>
      <c r="F34" s="11"/>
      <c r="G34" s="11"/>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M34" s="89"/>
    </row>
    <row r="35" spans="1:39" s="4" customFormat="1" ht="10.15" customHeight="1">
      <c r="A35" s="80"/>
      <c r="B35" s="78"/>
      <c r="C35" s="60"/>
      <c r="D35" s="71"/>
      <c r="E35" s="11"/>
      <c r="F35" s="11"/>
      <c r="G35" s="11"/>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M35" s="89"/>
    </row>
    <row r="36" spans="1:39" s="4" customFormat="1" ht="10.15" customHeight="1">
      <c r="A36" s="79"/>
      <c r="B36" s="82"/>
      <c r="C36" s="60"/>
      <c r="D36" s="71"/>
      <c r="E36" s="11"/>
      <c r="F36" s="11"/>
      <c r="G36" s="11"/>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M36" s="89"/>
    </row>
    <row r="37" spans="1:39" s="11" customFormat="1">
      <c r="A37" s="46"/>
      <c r="B37" s="60"/>
      <c r="C37" s="60"/>
      <c r="D37" s="71"/>
      <c r="H37" s="10"/>
      <c r="I37" s="10"/>
      <c r="J37" s="10"/>
      <c r="K37" s="10"/>
      <c r="L37" s="10"/>
      <c r="M37" s="10"/>
      <c r="N37" s="10"/>
      <c r="O37" s="10"/>
      <c r="P37" s="10"/>
      <c r="Q37" s="10"/>
      <c r="R37" s="10"/>
      <c r="S37" s="10"/>
      <c r="T37" s="10"/>
      <c r="U37" s="10"/>
      <c r="V37" s="1206"/>
      <c r="W37" s="1206"/>
      <c r="X37" s="1206"/>
      <c r="Y37" s="1206"/>
      <c r="Z37" s="1206"/>
      <c r="AA37" s="1206"/>
      <c r="AB37" s="1206"/>
      <c r="AC37" s="1206"/>
      <c r="AD37" s="1206"/>
      <c r="AE37" s="1206"/>
      <c r="AF37" s="1206"/>
      <c r="AG37" s="1206"/>
      <c r="AH37" s="1206"/>
      <c r="AI37" s="1206"/>
      <c r="AJ37" s="1206"/>
    </row>
    <row r="38" spans="1:39" s="11" customFormat="1">
      <c r="A38" s="46"/>
      <c r="B38" s="60"/>
      <c r="C38" s="60"/>
      <c r="D38" s="71"/>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spans="1:39" s="11" customFormat="1">
      <c r="A39" s="46"/>
      <c r="B39" s="60"/>
      <c r="C39" s="60"/>
      <c r="D39" s="71"/>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spans="1:39" s="11" customFormat="1">
      <c r="A40" s="46"/>
      <c r="B40" s="60"/>
      <c r="C40" s="60"/>
      <c r="D40" s="71"/>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spans="1:39" s="11" customFormat="1">
      <c r="A41" s="46"/>
      <c r="B41" s="60"/>
      <c r="C41" s="60"/>
      <c r="D41" s="71"/>
      <c r="H41" s="10"/>
      <c r="I41" s="10"/>
      <c r="J41" s="10"/>
      <c r="K41" s="10"/>
      <c r="L41" s="10"/>
      <c r="M41" s="10"/>
      <c r="N41" s="10"/>
      <c r="O41" s="10"/>
      <c r="P41" s="10"/>
      <c r="Q41" s="10"/>
      <c r="R41" s="10"/>
      <c r="S41" s="10"/>
      <c r="T41" s="10"/>
      <c r="U41" s="10"/>
      <c r="V41" s="10"/>
      <c r="W41" s="10"/>
      <c r="X41" s="10"/>
      <c r="Y41" s="10"/>
      <c r="Z41" s="1377"/>
      <c r="AA41" s="1377"/>
      <c r="AB41" s="1377"/>
      <c r="AC41" s="1377"/>
      <c r="AD41" s="1377"/>
      <c r="AE41" s="1377"/>
      <c r="AF41" s="1377"/>
      <c r="AG41" s="1377"/>
      <c r="AH41" s="1377"/>
      <c r="AI41" s="1377"/>
      <c r="AJ41" s="10"/>
    </row>
    <row r="42" spans="1:39" s="11" customFormat="1">
      <c r="A42" s="46"/>
      <c r="B42" s="60"/>
      <c r="C42" s="60"/>
      <c r="D42" s="71"/>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spans="1:39" s="11" customFormat="1">
      <c r="A43" s="46"/>
      <c r="B43" s="60"/>
      <c r="C43" s="60"/>
      <c r="D43" s="71"/>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spans="1:39" s="11" customFormat="1">
      <c r="A44" s="46"/>
      <c r="B44" s="60"/>
      <c r="C44" s="60"/>
      <c r="D44" s="71"/>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spans="1:39" s="11" customFormat="1">
      <c r="A45" s="46"/>
      <c r="B45" s="60"/>
      <c r="C45" s="60"/>
      <c r="D45" s="71"/>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spans="1:39" s="11" customFormat="1">
      <c r="A46" s="46"/>
      <c r="B46" s="60"/>
      <c r="C46" s="60"/>
      <c r="D46" s="71"/>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spans="1:39" s="11" customFormat="1">
      <c r="A47" s="46"/>
      <c r="B47" s="60"/>
      <c r="C47" s="60"/>
      <c r="D47" s="71"/>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spans="1:39" s="11" customFormat="1">
      <c r="A48" s="46"/>
      <c r="B48" s="60"/>
      <c r="C48" s="60"/>
      <c r="D48" s="71"/>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spans="1:36" s="11" customFormat="1">
      <c r="A49" s="46"/>
      <c r="B49" s="60"/>
      <c r="C49" s="60"/>
      <c r="D49" s="71"/>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spans="1:36" s="11" customFormat="1">
      <c r="A50" s="46"/>
      <c r="B50" s="60"/>
      <c r="C50" s="60"/>
      <c r="D50" s="71"/>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spans="1:36" s="11" customFormat="1">
      <c r="A51" s="46"/>
      <c r="B51" s="60"/>
      <c r="C51" s="60"/>
      <c r="D51" s="71"/>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spans="1:36" s="11" customFormat="1">
      <c r="A52" s="46"/>
      <c r="B52" s="60"/>
      <c r="C52" s="60"/>
      <c r="D52" s="71"/>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spans="1:36" s="11" customFormat="1">
      <c r="A53" s="46"/>
      <c r="B53" s="60"/>
      <c r="C53" s="60"/>
      <c r="D53" s="71"/>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spans="1:36" s="11" customFormat="1">
      <c r="A54" s="46"/>
      <c r="B54" s="60"/>
      <c r="C54" s="60"/>
      <c r="D54" s="71"/>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spans="1:36" s="11" customFormat="1">
      <c r="A55" s="46"/>
      <c r="B55" s="60"/>
      <c r="C55" s="60"/>
      <c r="D55" s="71"/>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spans="1:36" s="11" customFormat="1">
      <c r="A56" s="46"/>
      <c r="B56" s="60"/>
      <c r="C56" s="60"/>
      <c r="D56" s="71"/>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spans="1:36" s="11" customFormat="1">
      <c r="A57" s="46"/>
      <c r="B57" s="60"/>
      <c r="C57" s="60"/>
      <c r="D57" s="71"/>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spans="1:36" s="11" customFormat="1">
      <c r="A58" s="46"/>
      <c r="B58" s="60"/>
      <c r="C58" s="60"/>
      <c r="D58" s="71"/>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spans="1:36" s="11" customFormat="1">
      <c r="A59" s="46"/>
      <c r="B59" s="60"/>
      <c r="C59" s="60"/>
      <c r="D59" s="71"/>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spans="1:36" s="11" customFormat="1">
      <c r="A60" s="46"/>
      <c r="B60" s="60"/>
      <c r="C60" s="60"/>
      <c r="D60" s="71"/>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spans="1:36" s="11" customFormat="1">
      <c r="A61" s="46"/>
      <c r="B61" s="60"/>
      <c r="C61" s="60"/>
      <c r="D61" s="71"/>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spans="1:36" s="11" customFormat="1">
      <c r="A62" s="46"/>
      <c r="B62" s="60"/>
      <c r="C62" s="60"/>
      <c r="D62" s="71"/>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spans="1:36" s="11" customFormat="1">
      <c r="A63" s="46"/>
      <c r="B63" s="60"/>
      <c r="C63" s="60"/>
      <c r="D63" s="71"/>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spans="1:36" s="11" customFormat="1">
      <c r="A64" s="46"/>
      <c r="B64" s="60"/>
      <c r="C64" s="60"/>
      <c r="D64" s="71"/>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spans="1:36" s="11" customFormat="1">
      <c r="A65" s="46"/>
      <c r="B65" s="60"/>
      <c r="C65" s="60"/>
      <c r="D65" s="71"/>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spans="1:36" s="11" customFormat="1">
      <c r="A66" s="46"/>
      <c r="B66" s="60"/>
      <c r="C66" s="60"/>
      <c r="D66" s="71"/>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spans="1:36" s="11" customFormat="1">
      <c r="A67" s="46"/>
      <c r="B67" s="60"/>
      <c r="C67" s="60"/>
      <c r="D67" s="71"/>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spans="1:36" s="11" customFormat="1">
      <c r="A68" s="46"/>
      <c r="B68" s="60"/>
      <c r="C68" s="60"/>
      <c r="D68" s="71"/>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spans="1:36" s="11" customFormat="1">
      <c r="A69" s="46"/>
      <c r="B69" s="60"/>
      <c r="C69" s="60"/>
      <c r="D69" s="71"/>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spans="1:36" s="11" customFormat="1">
      <c r="A70" s="46"/>
      <c r="B70" s="60"/>
      <c r="C70" s="60"/>
      <c r="D70" s="71"/>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spans="1:36" s="11" customFormat="1">
      <c r="A71" s="46"/>
      <c r="B71" s="60"/>
      <c r="C71" s="60"/>
      <c r="D71" s="71"/>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spans="1:36" s="11" customFormat="1">
      <c r="A72" s="46"/>
      <c r="B72" s="60"/>
      <c r="C72" s="60"/>
      <c r="D72" s="71"/>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spans="1:36" s="11" customFormat="1">
      <c r="A73" s="46"/>
      <c r="B73" s="60"/>
      <c r="C73" s="60"/>
      <c r="D73" s="71"/>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spans="1:36" s="11" customFormat="1">
      <c r="A74" s="46"/>
      <c r="B74" s="60"/>
      <c r="C74" s="60"/>
      <c r="D74" s="71"/>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spans="1:36" s="11" customFormat="1">
      <c r="A75" s="46"/>
      <c r="B75" s="60"/>
      <c r="C75" s="60"/>
      <c r="D75" s="71"/>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spans="1:36" s="11" customFormat="1">
      <c r="A76" s="46"/>
      <c r="B76" s="60"/>
      <c r="C76" s="60"/>
      <c r="D76" s="71"/>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spans="1:36" s="11" customFormat="1">
      <c r="A77" s="46"/>
      <c r="B77" s="60"/>
      <c r="C77" s="60"/>
      <c r="D77" s="71"/>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spans="1:36" s="11" customFormat="1">
      <c r="A78" s="46"/>
      <c r="B78" s="60"/>
      <c r="C78" s="60"/>
      <c r="D78" s="71"/>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spans="1:36" s="11" customFormat="1">
      <c r="A79" s="46"/>
      <c r="B79" s="60"/>
      <c r="C79" s="60"/>
      <c r="D79" s="71"/>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spans="1:36" s="11" customFormat="1">
      <c r="A80" s="46"/>
      <c r="B80" s="60"/>
      <c r="C80" s="60"/>
      <c r="D80" s="71"/>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spans="1:36" s="11" customFormat="1">
      <c r="A81" s="46"/>
      <c r="B81" s="60"/>
      <c r="C81" s="60"/>
      <c r="D81" s="71"/>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spans="1:36" s="11" customFormat="1">
      <c r="A82" s="46"/>
      <c r="B82" s="60"/>
      <c r="C82" s="60"/>
      <c r="D82" s="71"/>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spans="1:36" s="11" customFormat="1">
      <c r="A83" s="6"/>
      <c r="B83" s="3"/>
      <c r="C83" s="60"/>
      <c r="D83" s="71"/>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sheetData>
  <phoneticPr fontId="4"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9CCFF"/>
    <pageSetUpPr fitToPage="1"/>
  </sheetPr>
  <dimension ref="A1:AL502"/>
  <sheetViews>
    <sheetView showGridLines="0" view="pageBreakPreview" zoomScaleNormal="130" zoomScaleSheetLayoutView="100" workbookViewId="0">
      <pane xSplit="6" topLeftCell="G1" activePane="topRight" state="frozen"/>
      <selection activeCell="AG82" sqref="AG82:AG87"/>
      <selection pane="topRight" activeCell="AE3" sqref="AE3"/>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8.75" style="2" customWidth="1"/>
    <col min="7" max="7" width="0.875" style="87" customWidth="1"/>
    <col min="8" max="8" width="11.625" style="5" hidden="1" customWidth="1"/>
    <col min="9" max="9" width="11.625" style="90" hidden="1" customWidth="1"/>
    <col min="10" max="10" width="11.625" style="5" hidden="1" customWidth="1"/>
    <col min="11" max="30" width="11.625" style="90" hidden="1" customWidth="1"/>
    <col min="31" max="31" width="11.625" style="90" customWidth="1"/>
    <col min="32" max="33" width="9" style="2"/>
    <col min="34" max="34" width="9" style="87"/>
    <col min="35" max="16384" width="9" style="2"/>
  </cols>
  <sheetData>
    <row r="1" spans="1:36" s="4" customFormat="1" ht="10.5" customHeight="1">
      <c r="A1" s="142"/>
      <c r="B1" s="143"/>
      <c r="C1" s="144"/>
      <c r="D1" s="144"/>
      <c r="E1" s="144"/>
      <c r="F1" s="144"/>
      <c r="G1" s="144"/>
      <c r="H1" s="145"/>
      <c r="I1" s="145"/>
      <c r="J1" s="145"/>
      <c r="K1" s="145"/>
      <c r="L1" s="145"/>
      <c r="M1" s="145"/>
      <c r="N1" s="145"/>
      <c r="O1" s="145"/>
      <c r="P1" s="145"/>
      <c r="Q1" s="145"/>
      <c r="R1" s="145"/>
      <c r="S1" s="145" t="s">
        <v>521</v>
      </c>
      <c r="T1" s="145"/>
      <c r="U1" s="145"/>
      <c r="V1" s="145"/>
      <c r="W1" s="145"/>
      <c r="X1" s="145"/>
      <c r="Y1" s="145"/>
      <c r="Z1" s="145"/>
      <c r="AA1" s="145"/>
      <c r="AB1" s="145"/>
      <c r="AC1" s="145"/>
      <c r="AD1" s="145"/>
      <c r="AE1" s="145"/>
      <c r="AH1" s="89"/>
    </row>
    <row r="2" spans="1:36" s="4" customFormat="1" ht="16.5" customHeight="1">
      <c r="A2" s="146"/>
      <c r="B2" s="147"/>
      <c r="C2" s="101"/>
      <c r="D2" s="375" t="s">
        <v>439</v>
      </c>
      <c r="E2" s="376"/>
      <c r="F2" s="376"/>
      <c r="G2" s="376"/>
      <c r="H2" s="149"/>
      <c r="I2" s="149"/>
      <c r="J2" s="149"/>
      <c r="K2" s="149"/>
      <c r="L2" s="149"/>
      <c r="M2" s="149"/>
      <c r="N2" s="149"/>
      <c r="O2" s="149"/>
      <c r="P2" s="149"/>
      <c r="Q2" s="149"/>
      <c r="R2" s="149"/>
      <c r="S2" s="149"/>
      <c r="T2" s="149"/>
      <c r="U2" s="149"/>
      <c r="V2" s="149"/>
      <c r="W2" s="149"/>
      <c r="X2" s="149"/>
      <c r="Y2" s="149"/>
      <c r="Z2" s="149"/>
      <c r="AA2" s="149"/>
      <c r="AB2" s="149"/>
      <c r="AC2" s="149"/>
      <c r="AD2" s="149"/>
      <c r="AE2" s="149"/>
      <c r="AH2" s="89"/>
    </row>
    <row r="3" spans="1:36" s="40" customFormat="1" ht="20.100000000000001" customHeight="1">
      <c r="A3" s="126"/>
      <c r="B3" s="127"/>
      <c r="C3" s="130"/>
      <c r="D3" s="129"/>
      <c r="E3" s="130"/>
      <c r="F3" s="130"/>
      <c r="G3" s="130"/>
      <c r="H3" s="132" t="s">
        <v>26</v>
      </c>
      <c r="I3" s="131" t="s">
        <v>18</v>
      </c>
      <c r="J3" s="131" t="s">
        <v>10</v>
      </c>
      <c r="K3" s="131" t="s">
        <v>19</v>
      </c>
      <c r="L3" s="131" t="s">
        <v>38</v>
      </c>
      <c r="M3" s="131" t="s">
        <v>52</v>
      </c>
      <c r="N3" s="131" t="s">
        <v>493</v>
      </c>
      <c r="O3" s="131" t="s">
        <v>494</v>
      </c>
      <c r="P3" s="131" t="s">
        <v>495</v>
      </c>
      <c r="Q3" s="131" t="s">
        <v>487</v>
      </c>
      <c r="R3" s="131" t="s">
        <v>504</v>
      </c>
      <c r="S3" s="131" t="s">
        <v>510</v>
      </c>
      <c r="T3" s="131" t="s">
        <v>515</v>
      </c>
      <c r="U3" s="131" t="s">
        <v>535</v>
      </c>
      <c r="V3" s="131" t="s">
        <v>538</v>
      </c>
      <c r="W3" s="131" t="s">
        <v>542</v>
      </c>
      <c r="X3" s="131" t="s">
        <v>545</v>
      </c>
      <c r="Y3" s="131" t="s">
        <v>553</v>
      </c>
      <c r="Z3" s="131" t="s">
        <v>571</v>
      </c>
      <c r="AA3" s="131" t="s">
        <v>577</v>
      </c>
      <c r="AB3" s="131" t="s">
        <v>584</v>
      </c>
      <c r="AC3" s="131" t="s">
        <v>593</v>
      </c>
      <c r="AD3" s="131" t="s">
        <v>599</v>
      </c>
      <c r="AE3" s="1450" t="s">
        <v>606</v>
      </c>
      <c r="AH3" s="101"/>
    </row>
    <row r="4" spans="1:36" s="4" customFormat="1" ht="11.1" customHeight="1">
      <c r="A4" s="189"/>
      <c r="B4" s="190"/>
      <c r="C4" s="94"/>
      <c r="D4" s="94"/>
      <c r="E4" s="94"/>
      <c r="F4" s="94"/>
      <c r="G4" s="94"/>
      <c r="H4" s="259"/>
      <c r="I4" s="259"/>
      <c r="J4" s="259"/>
      <c r="K4" s="259"/>
      <c r="L4" s="259"/>
      <c r="M4" s="259"/>
      <c r="N4" s="259"/>
      <c r="O4" s="259"/>
      <c r="P4" s="259"/>
      <c r="Q4" s="259"/>
      <c r="R4" s="259"/>
      <c r="S4" s="259"/>
      <c r="T4" s="259"/>
      <c r="U4" s="259"/>
      <c r="V4" s="1328"/>
      <c r="W4" s="1328"/>
      <c r="X4" s="1328"/>
      <c r="Y4" s="1328"/>
      <c r="Z4" s="1328"/>
      <c r="AA4" s="1328"/>
      <c r="AB4" s="1328"/>
      <c r="AC4" s="1328"/>
      <c r="AD4" s="1328"/>
      <c r="AE4" s="1328"/>
      <c r="AH4" s="89"/>
    </row>
    <row r="5" spans="1:36" s="4" customFormat="1" ht="11.1" customHeight="1">
      <c r="A5" s="157"/>
      <c r="B5" s="136" t="s">
        <v>114</v>
      </c>
      <c r="C5" s="388"/>
      <c r="D5" s="334" t="s">
        <v>274</v>
      </c>
      <c r="E5" s="343"/>
      <c r="F5" s="343"/>
      <c r="G5" s="343"/>
      <c r="H5" s="262"/>
      <c r="I5" s="262"/>
      <c r="J5" s="262"/>
      <c r="K5" s="262"/>
      <c r="L5" s="212"/>
      <c r="M5" s="319"/>
      <c r="N5" s="319"/>
      <c r="O5" s="319"/>
      <c r="P5" s="319"/>
      <c r="Q5" s="319"/>
      <c r="R5" s="319"/>
      <c r="S5" s="319"/>
      <c r="T5" s="319"/>
      <c r="U5" s="319"/>
      <c r="V5" s="1276"/>
      <c r="W5" s="1276"/>
      <c r="X5" s="1276"/>
      <c r="Y5" s="1276"/>
      <c r="Z5" s="1276"/>
      <c r="AA5" s="1276"/>
      <c r="AB5" s="1276"/>
      <c r="AC5" s="1276"/>
      <c r="AD5" s="1276"/>
      <c r="AE5" s="1276" t="s">
        <v>539</v>
      </c>
      <c r="AH5" s="89"/>
    </row>
    <row r="6" spans="1:36" s="1" customFormat="1" ht="11.1" customHeight="1">
      <c r="A6" s="158"/>
      <c r="B6" s="137"/>
      <c r="C6" s="54"/>
      <c r="D6" s="1128" t="s">
        <v>242</v>
      </c>
      <c r="E6" s="1082"/>
      <c r="F6" s="1082"/>
      <c r="G6" s="1082"/>
      <c r="H6" s="1083">
        <v>565352</v>
      </c>
      <c r="I6" s="1083">
        <v>592300</v>
      </c>
      <c r="J6" s="1083">
        <v>591392</v>
      </c>
      <c r="K6" s="1083">
        <v>594011</v>
      </c>
      <c r="L6" s="1083">
        <v>594820</v>
      </c>
      <c r="M6" s="1083">
        <v>570693</v>
      </c>
      <c r="N6" s="1083">
        <v>578517</v>
      </c>
      <c r="O6" s="1083">
        <v>607719</v>
      </c>
      <c r="P6" s="1083">
        <v>651976</v>
      </c>
      <c r="Q6" s="1083">
        <v>657854</v>
      </c>
      <c r="R6" s="1083">
        <v>691697</v>
      </c>
      <c r="S6" s="1084">
        <v>715671</v>
      </c>
      <c r="T6" s="1084">
        <v>723479</v>
      </c>
      <c r="U6" s="1084">
        <v>705914</v>
      </c>
      <c r="V6" s="1131">
        <v>712575</v>
      </c>
      <c r="W6" s="1131">
        <v>739669</v>
      </c>
      <c r="X6" s="561">
        <v>733245</v>
      </c>
      <c r="Y6" s="1221">
        <v>752476</v>
      </c>
      <c r="Z6" s="1221">
        <v>782991</v>
      </c>
      <c r="AA6" s="1678">
        <v>812602</v>
      </c>
      <c r="AB6" s="1678">
        <v>818389</v>
      </c>
      <c r="AC6" s="1678">
        <v>804923</v>
      </c>
      <c r="AD6" s="1678">
        <v>824527</v>
      </c>
      <c r="AE6" s="1593">
        <v>846786</v>
      </c>
      <c r="AF6" s="86"/>
      <c r="AG6" s="86"/>
      <c r="AH6" s="86"/>
      <c r="AI6" s="86"/>
      <c r="AJ6" s="86"/>
    </row>
    <row r="7" spans="1:36" s="1" customFormat="1" ht="11.1" customHeight="1">
      <c r="A7" s="159"/>
      <c r="B7" s="138" t="s">
        <v>116</v>
      </c>
      <c r="C7" s="54"/>
      <c r="D7" s="1086" t="s">
        <v>243</v>
      </c>
      <c r="E7" s="1085"/>
      <c r="F7" s="1086"/>
      <c r="G7" s="1086"/>
      <c r="H7" s="1087">
        <v>499193</v>
      </c>
      <c r="I7" s="1087">
        <v>512850</v>
      </c>
      <c r="J7" s="1087">
        <v>518857</v>
      </c>
      <c r="K7" s="1087">
        <v>528560</v>
      </c>
      <c r="L7" s="1087">
        <v>523105</v>
      </c>
      <c r="M7" s="1087">
        <v>508412</v>
      </c>
      <c r="N7" s="1088">
        <v>513883</v>
      </c>
      <c r="O7" s="1087">
        <v>520855</v>
      </c>
      <c r="P7" s="1088">
        <v>533819</v>
      </c>
      <c r="Q7" s="1088">
        <v>526119</v>
      </c>
      <c r="R7" s="1088">
        <v>547009</v>
      </c>
      <c r="S7" s="1089">
        <v>562364</v>
      </c>
      <c r="T7" s="1089">
        <v>564237</v>
      </c>
      <c r="U7" s="1260">
        <v>558479</v>
      </c>
      <c r="V7" s="1132">
        <v>565047</v>
      </c>
      <c r="W7" s="1132">
        <v>594698</v>
      </c>
      <c r="X7" s="1234">
        <v>582747</v>
      </c>
      <c r="Y7" s="1483">
        <v>599548</v>
      </c>
      <c r="Z7" s="1483">
        <v>622475</v>
      </c>
      <c r="AA7" s="1679">
        <v>652932</v>
      </c>
      <c r="AB7" s="1679">
        <v>674523</v>
      </c>
      <c r="AC7" s="1679">
        <v>664258</v>
      </c>
      <c r="AD7" s="1679">
        <v>678538</v>
      </c>
      <c r="AE7" s="1669">
        <v>702014</v>
      </c>
      <c r="AF7" s="86"/>
      <c r="AG7" s="86"/>
      <c r="AH7" s="86"/>
      <c r="AI7" s="86"/>
      <c r="AJ7" s="86"/>
    </row>
    <row r="8" spans="1:36" s="1" customFormat="1" ht="11.1" customHeight="1">
      <c r="A8" s="234"/>
      <c r="B8" s="139"/>
      <c r="C8" s="54"/>
      <c r="D8" s="1086" t="s">
        <v>244</v>
      </c>
      <c r="E8" s="1085"/>
      <c r="F8" s="1086"/>
      <c r="G8" s="1086"/>
      <c r="H8" s="1091">
        <v>66159</v>
      </c>
      <c r="I8" s="1091">
        <v>79450</v>
      </c>
      <c r="J8" s="1091">
        <v>72535</v>
      </c>
      <c r="K8" s="1091">
        <v>65451</v>
      </c>
      <c r="L8" s="1091">
        <v>71715</v>
      </c>
      <c r="M8" s="1091">
        <v>62281</v>
      </c>
      <c r="N8" s="1092">
        <v>64634</v>
      </c>
      <c r="O8" s="1087">
        <v>86864</v>
      </c>
      <c r="P8" s="1092">
        <v>118157</v>
      </c>
      <c r="Q8" s="1092">
        <v>131735</v>
      </c>
      <c r="R8" s="1092">
        <v>144688</v>
      </c>
      <c r="S8" s="1093">
        <v>153307</v>
      </c>
      <c r="T8" s="1093">
        <v>159242</v>
      </c>
      <c r="U8" s="1093">
        <v>147435</v>
      </c>
      <c r="V8" s="1138">
        <v>147528</v>
      </c>
      <c r="W8" s="1138">
        <v>144971</v>
      </c>
      <c r="X8" s="694">
        <v>150498</v>
      </c>
      <c r="Y8" s="1484">
        <v>152928</v>
      </c>
      <c r="Z8" s="1484">
        <v>160516</v>
      </c>
      <c r="AA8" s="1682">
        <v>159670</v>
      </c>
      <c r="AB8" s="1682">
        <v>143866</v>
      </c>
      <c r="AC8" s="1682">
        <v>140665</v>
      </c>
      <c r="AD8" s="1682">
        <v>145989</v>
      </c>
      <c r="AE8" s="1699">
        <v>146932</v>
      </c>
      <c r="AF8" s="86"/>
      <c r="AG8" s="86"/>
      <c r="AH8" s="86"/>
      <c r="AI8" s="86"/>
      <c r="AJ8" s="86"/>
    </row>
    <row r="9" spans="1:36" s="1" customFormat="1" ht="11.1" customHeight="1">
      <c r="A9" s="237"/>
      <c r="B9" s="141" t="s">
        <v>150</v>
      </c>
      <c r="C9" s="54"/>
      <c r="D9" s="1128" t="s">
        <v>245</v>
      </c>
      <c r="E9" s="1082"/>
      <c r="F9" s="1082"/>
      <c r="G9" s="1082"/>
      <c r="H9" s="1083">
        <v>362953</v>
      </c>
      <c r="I9" s="1083">
        <v>382956</v>
      </c>
      <c r="J9" s="1083">
        <v>393866</v>
      </c>
      <c r="K9" s="1083">
        <v>396361</v>
      </c>
      <c r="L9" s="1083">
        <v>393333</v>
      </c>
      <c r="M9" s="1083">
        <v>388681</v>
      </c>
      <c r="N9" s="1083">
        <v>389852</v>
      </c>
      <c r="O9" s="1083">
        <v>393284</v>
      </c>
      <c r="P9" s="1083">
        <v>401899</v>
      </c>
      <c r="Q9" s="1083">
        <v>407152</v>
      </c>
      <c r="R9" s="1083">
        <v>414067</v>
      </c>
      <c r="S9" s="1084">
        <v>419908</v>
      </c>
      <c r="T9" s="1084">
        <v>425403</v>
      </c>
      <c r="U9" s="1084">
        <v>429719</v>
      </c>
      <c r="V9" s="1131">
        <v>432976</v>
      </c>
      <c r="W9" s="1131">
        <v>437159</v>
      </c>
      <c r="X9" s="561">
        <v>447184</v>
      </c>
      <c r="Y9" s="1221">
        <v>465871</v>
      </c>
      <c r="Z9" s="1221">
        <v>487338</v>
      </c>
      <c r="AA9" s="1678">
        <v>508929</v>
      </c>
      <c r="AB9" s="1678">
        <v>522754</v>
      </c>
      <c r="AC9" s="1678">
        <v>521533</v>
      </c>
      <c r="AD9" s="1678">
        <v>526971</v>
      </c>
      <c r="AE9" s="1593">
        <v>549437</v>
      </c>
      <c r="AF9" s="86"/>
      <c r="AG9" s="86"/>
      <c r="AH9" s="454"/>
      <c r="AI9" s="86"/>
      <c r="AJ9" s="86"/>
    </row>
    <row r="10" spans="1:36" s="1" customFormat="1" ht="11.1" customHeight="1">
      <c r="A10" s="237"/>
      <c r="B10" s="141" t="s">
        <v>119</v>
      </c>
      <c r="C10" s="54"/>
      <c r="D10" s="1086" t="s">
        <v>246</v>
      </c>
      <c r="E10" s="1085"/>
      <c r="F10" s="1086"/>
      <c r="G10" s="1086"/>
      <c r="H10" s="1087">
        <v>344629</v>
      </c>
      <c r="I10" s="1087">
        <v>366223</v>
      </c>
      <c r="J10" s="1087">
        <v>376862</v>
      </c>
      <c r="K10" s="1087">
        <v>378952</v>
      </c>
      <c r="L10" s="1087">
        <v>376052</v>
      </c>
      <c r="M10" s="1087">
        <v>373210</v>
      </c>
      <c r="N10" s="1094">
        <v>374660</v>
      </c>
      <c r="O10" s="1094">
        <v>376943</v>
      </c>
      <c r="P10" s="1087">
        <v>385945</v>
      </c>
      <c r="Q10" s="1087">
        <v>390984</v>
      </c>
      <c r="R10" s="1087">
        <v>397433</v>
      </c>
      <c r="S10" s="1095">
        <v>402971</v>
      </c>
      <c r="T10" s="1095">
        <v>407894</v>
      </c>
      <c r="U10" s="1095">
        <v>412755</v>
      </c>
      <c r="V10" s="1137">
        <v>414356</v>
      </c>
      <c r="W10" s="1137">
        <v>419680</v>
      </c>
      <c r="X10" s="693">
        <v>430319</v>
      </c>
      <c r="Y10" s="1207">
        <v>450521</v>
      </c>
      <c r="Z10" s="1207">
        <v>471214</v>
      </c>
      <c r="AA10" s="1681">
        <v>492398</v>
      </c>
      <c r="AB10" s="1681">
        <v>505100</v>
      </c>
      <c r="AC10" s="1681">
        <v>504042</v>
      </c>
      <c r="AD10" s="1681">
        <v>509348</v>
      </c>
      <c r="AE10" s="1647">
        <v>530381</v>
      </c>
      <c r="AF10" s="456"/>
      <c r="AG10" s="454"/>
      <c r="AH10" s="454"/>
      <c r="AI10" s="86"/>
      <c r="AJ10" s="86"/>
    </row>
    <row r="11" spans="1:36" s="1" customFormat="1" ht="11.1" customHeight="1">
      <c r="A11" s="237"/>
      <c r="B11" s="141" t="s">
        <v>120</v>
      </c>
      <c r="C11" s="54"/>
      <c r="D11" s="1097" t="s">
        <v>247</v>
      </c>
      <c r="E11" s="1096"/>
      <c r="F11" s="1097"/>
      <c r="G11" s="1097"/>
      <c r="H11" s="1098">
        <v>239871</v>
      </c>
      <c r="I11" s="1098">
        <v>249697</v>
      </c>
      <c r="J11" s="1098">
        <v>254378</v>
      </c>
      <c r="K11" s="1098">
        <v>253901</v>
      </c>
      <c r="L11" s="1098">
        <v>254937</v>
      </c>
      <c r="M11" s="1098">
        <v>251616</v>
      </c>
      <c r="N11" s="1098">
        <v>253720</v>
      </c>
      <c r="O11" s="1087">
        <v>254687</v>
      </c>
      <c r="P11" s="1098">
        <v>260039</v>
      </c>
      <c r="Q11" s="1098">
        <v>259836</v>
      </c>
      <c r="R11" s="1098">
        <v>266253</v>
      </c>
      <c r="S11" s="1099">
        <v>269100</v>
      </c>
      <c r="T11" s="1099">
        <v>268277</v>
      </c>
      <c r="U11" s="1099">
        <v>268552</v>
      </c>
      <c r="V11" s="1329">
        <v>272833</v>
      </c>
      <c r="W11" s="1329">
        <v>281123</v>
      </c>
      <c r="X11" s="1429">
        <v>286002</v>
      </c>
      <c r="Y11" s="1485">
        <v>293550</v>
      </c>
      <c r="Z11" s="1485">
        <v>306891</v>
      </c>
      <c r="AA11" s="1686">
        <v>319847</v>
      </c>
      <c r="AB11" s="1686">
        <v>326973</v>
      </c>
      <c r="AC11" s="1686">
        <v>329881</v>
      </c>
      <c r="AD11" s="1686">
        <v>337643</v>
      </c>
      <c r="AE11" s="1700">
        <v>356294</v>
      </c>
      <c r="AF11" s="456"/>
      <c r="AG11" s="454"/>
      <c r="AH11" s="454"/>
      <c r="AI11" s="86"/>
      <c r="AJ11" s="86"/>
    </row>
    <row r="12" spans="1:36" s="1" customFormat="1" ht="11.1" customHeight="1">
      <c r="A12" s="234"/>
      <c r="B12" s="141" t="s">
        <v>121</v>
      </c>
      <c r="C12" s="54"/>
      <c r="D12" s="1101" t="s">
        <v>248</v>
      </c>
      <c r="E12" s="1100"/>
      <c r="F12" s="1101"/>
      <c r="G12" s="1101"/>
      <c r="H12" s="1087">
        <v>24400</v>
      </c>
      <c r="I12" s="1087">
        <v>23101</v>
      </c>
      <c r="J12" s="1087">
        <v>24190</v>
      </c>
      <c r="K12" s="1087">
        <v>24451</v>
      </c>
      <c r="L12" s="1087">
        <v>23359</v>
      </c>
      <c r="M12" s="1087">
        <v>21659</v>
      </c>
      <c r="N12" s="1087">
        <v>22293</v>
      </c>
      <c r="O12" s="1087">
        <v>21760</v>
      </c>
      <c r="P12" s="1087">
        <v>22735</v>
      </c>
      <c r="Q12" s="1087">
        <v>24627</v>
      </c>
      <c r="R12" s="1087">
        <v>26614</v>
      </c>
      <c r="S12" s="1095">
        <v>26979</v>
      </c>
      <c r="T12" s="1095">
        <v>26067</v>
      </c>
      <c r="U12" s="1095">
        <v>24908</v>
      </c>
      <c r="V12" s="1137">
        <v>20845</v>
      </c>
      <c r="W12" s="1137">
        <v>22150</v>
      </c>
      <c r="X12" s="693">
        <v>20858</v>
      </c>
      <c r="Y12" s="1207">
        <v>21216</v>
      </c>
      <c r="Z12" s="1207">
        <v>20801</v>
      </c>
      <c r="AA12" s="1681">
        <v>22469</v>
      </c>
      <c r="AB12" s="1681">
        <v>21767</v>
      </c>
      <c r="AC12" s="1681">
        <v>23711</v>
      </c>
      <c r="AD12" s="1681">
        <v>22568</v>
      </c>
      <c r="AE12" s="1647">
        <v>26239</v>
      </c>
      <c r="AF12" s="456"/>
      <c r="AG12" s="454"/>
      <c r="AH12" s="86"/>
      <c r="AI12" s="86"/>
      <c r="AJ12" s="86"/>
    </row>
    <row r="13" spans="1:36" s="1" customFormat="1" ht="11.1" customHeight="1">
      <c r="A13" s="234"/>
      <c r="B13" s="372" t="s">
        <v>122</v>
      </c>
      <c r="C13" s="54"/>
      <c r="D13" s="1101" t="s">
        <v>249</v>
      </c>
      <c r="E13" s="1100"/>
      <c r="F13" s="1101"/>
      <c r="G13" s="1101"/>
      <c r="H13" s="1087">
        <v>215471</v>
      </c>
      <c r="I13" s="1087">
        <v>226596</v>
      </c>
      <c r="J13" s="1087">
        <v>230188</v>
      </c>
      <c r="K13" s="1087">
        <v>229450</v>
      </c>
      <c r="L13" s="1087">
        <v>231578</v>
      </c>
      <c r="M13" s="1087">
        <v>229957</v>
      </c>
      <c r="N13" s="1087">
        <v>231427</v>
      </c>
      <c r="O13" s="1087">
        <v>232927</v>
      </c>
      <c r="P13" s="1087">
        <v>237304</v>
      </c>
      <c r="Q13" s="1087">
        <v>235209</v>
      </c>
      <c r="R13" s="1087">
        <v>239639</v>
      </c>
      <c r="S13" s="1095">
        <v>242121</v>
      </c>
      <c r="T13" s="1095">
        <v>242210</v>
      </c>
      <c r="U13" s="1095">
        <v>243644</v>
      </c>
      <c r="V13" s="1137">
        <v>251988</v>
      </c>
      <c r="W13" s="1137">
        <v>258973</v>
      </c>
      <c r="X13" s="693">
        <v>265144</v>
      </c>
      <c r="Y13" s="1207">
        <v>272334</v>
      </c>
      <c r="Z13" s="1207">
        <v>286090</v>
      </c>
      <c r="AA13" s="1681">
        <v>297378</v>
      </c>
      <c r="AB13" s="1681">
        <v>305206</v>
      </c>
      <c r="AC13" s="1681">
        <v>306170</v>
      </c>
      <c r="AD13" s="1681">
        <v>315075</v>
      </c>
      <c r="AE13" s="1647">
        <v>330055</v>
      </c>
      <c r="AF13" s="456"/>
      <c r="AG13" s="454"/>
      <c r="AH13" s="86"/>
      <c r="AI13" s="86"/>
      <c r="AJ13" s="86"/>
    </row>
    <row r="14" spans="1:36" s="1" customFormat="1" ht="11.25" hidden="1" customHeight="1">
      <c r="A14" s="234"/>
      <c r="B14" s="141" t="s">
        <v>124</v>
      </c>
      <c r="C14" s="54"/>
      <c r="D14" s="1101" t="s">
        <v>457</v>
      </c>
      <c r="E14" s="1100"/>
      <c r="F14" s="1101"/>
      <c r="G14" s="1101"/>
      <c r="H14" s="1087">
        <v>47689</v>
      </c>
      <c r="I14" s="1087">
        <v>55829</v>
      </c>
      <c r="J14" s="1087">
        <v>57686</v>
      </c>
      <c r="K14" s="1087">
        <v>58675</v>
      </c>
      <c r="L14" s="1087">
        <v>61266</v>
      </c>
      <c r="M14" s="1087">
        <v>62414</v>
      </c>
      <c r="N14" s="1102">
        <v>0</v>
      </c>
      <c r="O14" s="1102">
        <v>0</v>
      </c>
      <c r="P14" s="1102">
        <v>0</v>
      </c>
      <c r="Q14" s="1102">
        <v>0</v>
      </c>
      <c r="R14" s="1102">
        <v>0</v>
      </c>
      <c r="S14" s="1103">
        <v>0</v>
      </c>
      <c r="T14" s="1103">
        <v>0</v>
      </c>
      <c r="U14" s="1103">
        <v>0</v>
      </c>
      <c r="V14" s="1330">
        <v>0</v>
      </c>
      <c r="W14" s="1330">
        <v>0</v>
      </c>
      <c r="X14" s="759">
        <v>0</v>
      </c>
      <c r="Y14" s="1486">
        <v>0</v>
      </c>
      <c r="Z14" s="1486">
        <v>0</v>
      </c>
      <c r="AA14" s="1687">
        <v>0</v>
      </c>
      <c r="AB14" s="1687">
        <v>0</v>
      </c>
      <c r="AC14" s="1687"/>
      <c r="AD14" s="1687"/>
      <c r="AE14" s="1642"/>
      <c r="AF14" s="456"/>
      <c r="AG14" s="454"/>
      <c r="AH14" s="86"/>
      <c r="AI14" s="86"/>
      <c r="AJ14" s="86"/>
    </row>
    <row r="15" spans="1:36" s="1" customFormat="1" ht="12.2" customHeight="1">
      <c r="A15" s="239"/>
      <c r="B15" s="140" t="s">
        <v>250</v>
      </c>
      <c r="C15" s="54"/>
      <c r="D15" s="1101" t="s">
        <v>458</v>
      </c>
      <c r="E15" s="1104"/>
      <c r="F15" s="1105"/>
      <c r="G15" s="1105"/>
      <c r="H15" s="1106">
        <v>0</v>
      </c>
      <c r="I15" s="1106">
        <v>0</v>
      </c>
      <c r="J15" s="1106">
        <v>0</v>
      </c>
      <c r="K15" s="1106">
        <v>0</v>
      </c>
      <c r="L15" s="1106">
        <v>0</v>
      </c>
      <c r="M15" s="1106">
        <v>0</v>
      </c>
      <c r="N15" s="1107">
        <v>109614</v>
      </c>
      <c r="O15" s="1087">
        <v>112905</v>
      </c>
      <c r="P15" s="1107">
        <v>115827</v>
      </c>
      <c r="Q15" s="1107">
        <v>114925</v>
      </c>
      <c r="R15" s="1107">
        <v>118668</v>
      </c>
      <c r="S15" s="1108">
        <v>120803</v>
      </c>
      <c r="T15" s="1108">
        <v>120822</v>
      </c>
      <c r="U15" s="1108">
        <v>120835</v>
      </c>
      <c r="V15" s="1331">
        <v>125269</v>
      </c>
      <c r="W15" s="1331">
        <v>131824</v>
      </c>
      <c r="X15" s="1430">
        <v>134689</v>
      </c>
      <c r="Y15" s="1487">
        <v>137966</v>
      </c>
      <c r="Z15" s="1487">
        <v>143656</v>
      </c>
      <c r="AA15" s="1688">
        <v>149412</v>
      </c>
      <c r="AB15" s="1688">
        <v>152563</v>
      </c>
      <c r="AC15" s="1688">
        <v>152764</v>
      </c>
      <c r="AD15" s="1688">
        <v>156663</v>
      </c>
      <c r="AE15" s="1701">
        <v>162044</v>
      </c>
      <c r="AF15" s="456"/>
      <c r="AG15" s="454"/>
      <c r="AH15" s="86"/>
      <c r="AI15" s="86"/>
      <c r="AJ15" s="86"/>
    </row>
    <row r="16" spans="1:36" s="86" customFormat="1" ht="11.1" customHeight="1">
      <c r="A16" s="234"/>
      <c r="B16" s="141" t="s">
        <v>128</v>
      </c>
      <c r="C16" s="54"/>
      <c r="D16" s="1097" t="s">
        <v>251</v>
      </c>
      <c r="E16" s="1096"/>
      <c r="F16" s="1097"/>
      <c r="G16" s="1097"/>
      <c r="H16" s="1098">
        <v>89880</v>
      </c>
      <c r="I16" s="1098">
        <v>102051</v>
      </c>
      <c r="J16" s="1098">
        <v>104626</v>
      </c>
      <c r="K16" s="1098">
        <v>106458</v>
      </c>
      <c r="L16" s="1098">
        <v>106417</v>
      </c>
      <c r="M16" s="1098">
        <v>108400</v>
      </c>
      <c r="N16" s="1098">
        <v>108255</v>
      </c>
      <c r="O16" s="1098">
        <v>109390</v>
      </c>
      <c r="P16" s="1098">
        <v>111833</v>
      </c>
      <c r="Q16" s="1098">
        <v>115877</v>
      </c>
      <c r="R16" s="1098">
        <v>116461</v>
      </c>
      <c r="S16" s="1099">
        <v>120109</v>
      </c>
      <c r="T16" s="1099">
        <v>125385</v>
      </c>
      <c r="U16" s="1099">
        <v>129411</v>
      </c>
      <c r="V16" s="1329">
        <v>127126</v>
      </c>
      <c r="W16" s="1329">
        <v>125106</v>
      </c>
      <c r="X16" s="1429">
        <v>131298</v>
      </c>
      <c r="Y16" s="1485">
        <v>145708</v>
      </c>
      <c r="Z16" s="1485">
        <v>152714</v>
      </c>
      <c r="AA16" s="1686">
        <v>160196</v>
      </c>
      <c r="AB16" s="1686">
        <v>165115</v>
      </c>
      <c r="AC16" s="1686">
        <v>162217</v>
      </c>
      <c r="AD16" s="1686">
        <v>159297</v>
      </c>
      <c r="AE16" s="1700">
        <v>161202</v>
      </c>
      <c r="AF16" s="456"/>
      <c r="AG16" s="454"/>
      <c r="AH16" s="454"/>
    </row>
    <row r="17" spans="1:36" s="86" customFormat="1" ht="11.1" customHeight="1">
      <c r="A17" s="234"/>
      <c r="B17" s="141" t="s">
        <v>130</v>
      </c>
      <c r="C17" s="54"/>
      <c r="D17" s="1101"/>
      <c r="E17" s="1101" t="s">
        <v>252</v>
      </c>
      <c r="F17" s="1101"/>
      <c r="G17" s="1101"/>
      <c r="H17" s="1087">
        <v>65829</v>
      </c>
      <c r="I17" s="1087">
        <v>73488</v>
      </c>
      <c r="J17" s="1087">
        <v>74782</v>
      </c>
      <c r="K17" s="1087">
        <v>74376</v>
      </c>
      <c r="L17" s="1087">
        <v>73477</v>
      </c>
      <c r="M17" s="1087">
        <v>74040</v>
      </c>
      <c r="N17" s="1087">
        <v>73441</v>
      </c>
      <c r="O17" s="1087">
        <v>73824</v>
      </c>
      <c r="P17" s="1087">
        <v>76059</v>
      </c>
      <c r="Q17" s="1087">
        <v>78290</v>
      </c>
      <c r="R17" s="1087">
        <v>79384</v>
      </c>
      <c r="S17" s="1095">
        <v>82357</v>
      </c>
      <c r="T17" s="1095">
        <v>86744</v>
      </c>
      <c r="U17" s="1095">
        <v>90036</v>
      </c>
      <c r="V17" s="1137">
        <v>89592</v>
      </c>
      <c r="W17" s="1137">
        <v>88349</v>
      </c>
      <c r="X17" s="693">
        <v>92985</v>
      </c>
      <c r="Y17" s="1207">
        <v>102281</v>
      </c>
      <c r="Z17" s="1207">
        <v>107740</v>
      </c>
      <c r="AA17" s="1681">
        <v>113168</v>
      </c>
      <c r="AB17" s="1681">
        <v>117255</v>
      </c>
      <c r="AC17" s="1681">
        <v>115565</v>
      </c>
      <c r="AD17" s="1681">
        <v>114248</v>
      </c>
      <c r="AE17" s="1647">
        <v>117065</v>
      </c>
      <c r="AG17" s="454"/>
    </row>
    <row r="18" spans="1:36" s="1" customFormat="1" ht="11.1" customHeight="1">
      <c r="A18" s="234"/>
      <c r="B18" s="141" t="s">
        <v>132</v>
      </c>
      <c r="C18" s="54"/>
      <c r="D18" s="1105"/>
      <c r="E18" s="1105" t="s">
        <v>253</v>
      </c>
      <c r="F18" s="1105"/>
      <c r="G18" s="1105"/>
      <c r="H18" s="1107">
        <v>24051</v>
      </c>
      <c r="I18" s="1107">
        <v>28563</v>
      </c>
      <c r="J18" s="1107">
        <v>29844</v>
      </c>
      <c r="K18" s="1107">
        <v>32082</v>
      </c>
      <c r="L18" s="1107">
        <v>32940</v>
      </c>
      <c r="M18" s="1107">
        <v>34360</v>
      </c>
      <c r="N18" s="1107">
        <v>34814</v>
      </c>
      <c r="O18" s="1107">
        <v>35566</v>
      </c>
      <c r="P18" s="1107">
        <v>35774</v>
      </c>
      <c r="Q18" s="1107">
        <v>37587</v>
      </c>
      <c r="R18" s="1107">
        <v>37077</v>
      </c>
      <c r="S18" s="1108">
        <v>37752</v>
      </c>
      <c r="T18" s="1108">
        <v>38641</v>
      </c>
      <c r="U18" s="1108">
        <v>39375</v>
      </c>
      <c r="V18" s="1331">
        <v>37534</v>
      </c>
      <c r="W18" s="1331">
        <v>36757</v>
      </c>
      <c r="X18" s="1430">
        <v>38313</v>
      </c>
      <c r="Y18" s="1487">
        <v>43427</v>
      </c>
      <c r="Z18" s="1487">
        <v>44974</v>
      </c>
      <c r="AA18" s="1688">
        <v>47028</v>
      </c>
      <c r="AB18" s="1688">
        <v>47860</v>
      </c>
      <c r="AC18" s="1688">
        <v>46652</v>
      </c>
      <c r="AD18" s="1688">
        <v>45049</v>
      </c>
      <c r="AE18" s="1701">
        <v>44137</v>
      </c>
      <c r="AF18" s="86"/>
      <c r="AG18" s="454"/>
      <c r="AH18" s="86"/>
      <c r="AI18" s="454"/>
      <c r="AJ18" s="86"/>
    </row>
    <row r="19" spans="1:36" s="1" customFormat="1" ht="11.1" customHeight="1">
      <c r="A19" s="234"/>
      <c r="B19" s="141" t="s">
        <v>133</v>
      </c>
      <c r="C19" s="54"/>
      <c r="D19" s="1114" t="s">
        <v>254</v>
      </c>
      <c r="E19" s="1109"/>
      <c r="F19" s="1110"/>
      <c r="G19" s="1110"/>
      <c r="H19" s="1092">
        <v>14878</v>
      </c>
      <c r="I19" s="1092">
        <v>14475</v>
      </c>
      <c r="J19" s="1092">
        <v>17858</v>
      </c>
      <c r="K19" s="1092">
        <v>18593</v>
      </c>
      <c r="L19" s="1092">
        <v>14698</v>
      </c>
      <c r="M19" s="1092">
        <v>13194</v>
      </c>
      <c r="N19" s="1111">
        <v>12685</v>
      </c>
      <c r="O19" s="1087">
        <v>12866</v>
      </c>
      <c r="P19" s="1111">
        <v>14073</v>
      </c>
      <c r="Q19" s="1111">
        <v>15271</v>
      </c>
      <c r="R19" s="1092">
        <v>14719</v>
      </c>
      <c r="S19" s="1093">
        <v>13762</v>
      </c>
      <c r="T19" s="1093">
        <v>14232</v>
      </c>
      <c r="U19" s="1093">
        <v>14792</v>
      </c>
      <c r="V19" s="1138">
        <v>14397</v>
      </c>
      <c r="W19" s="1138">
        <v>13451</v>
      </c>
      <c r="X19" s="694">
        <v>13019</v>
      </c>
      <c r="Y19" s="1484">
        <v>11263</v>
      </c>
      <c r="Z19" s="1484">
        <v>11609</v>
      </c>
      <c r="AA19" s="1682">
        <v>12355</v>
      </c>
      <c r="AB19" s="1682">
        <v>13012</v>
      </c>
      <c r="AC19" s="1682">
        <v>11944</v>
      </c>
      <c r="AD19" s="1682">
        <v>12408</v>
      </c>
      <c r="AE19" s="1699">
        <v>12885</v>
      </c>
      <c r="AF19" s="86"/>
      <c r="AG19" s="454"/>
      <c r="AH19" s="86"/>
      <c r="AI19" s="86"/>
      <c r="AJ19" s="86"/>
    </row>
    <row r="20" spans="1:36" s="1" customFormat="1" ht="11.1" customHeight="1">
      <c r="A20" s="234"/>
      <c r="B20" s="141" t="s">
        <v>134</v>
      </c>
      <c r="C20" s="54"/>
      <c r="D20" s="1086" t="s">
        <v>255</v>
      </c>
      <c r="E20" s="1085"/>
      <c r="F20" s="1086"/>
      <c r="G20" s="1086"/>
      <c r="H20" s="1091">
        <v>5713</v>
      </c>
      <c r="I20" s="1091">
        <v>5987</v>
      </c>
      <c r="J20" s="1091">
        <v>5904</v>
      </c>
      <c r="K20" s="1091">
        <v>6137</v>
      </c>
      <c r="L20" s="1091">
        <v>6481</v>
      </c>
      <c r="M20" s="1091">
        <v>5548</v>
      </c>
      <c r="N20" s="1088">
        <v>5562</v>
      </c>
      <c r="O20" s="1112">
        <v>5848</v>
      </c>
      <c r="P20" s="1087">
        <v>5631</v>
      </c>
      <c r="Q20" s="1087">
        <v>6195</v>
      </c>
      <c r="R20" s="1088">
        <v>6143</v>
      </c>
      <c r="S20" s="1089">
        <v>6823</v>
      </c>
      <c r="T20" s="1089">
        <v>7275</v>
      </c>
      <c r="U20" s="1260">
        <v>7315</v>
      </c>
      <c r="V20" s="1132">
        <v>7594</v>
      </c>
      <c r="W20" s="1132">
        <v>6967</v>
      </c>
      <c r="X20" s="1234">
        <v>7200</v>
      </c>
      <c r="Y20" s="1483">
        <v>6630</v>
      </c>
      <c r="Z20" s="1483">
        <v>6982</v>
      </c>
      <c r="AA20" s="1679">
        <v>6632</v>
      </c>
      <c r="AB20" s="1679">
        <v>7206</v>
      </c>
      <c r="AC20" s="1679">
        <v>6987</v>
      </c>
      <c r="AD20" s="1679">
        <v>7079</v>
      </c>
      <c r="AE20" s="1669">
        <v>8081</v>
      </c>
      <c r="AF20" s="86"/>
      <c r="AG20" s="454"/>
      <c r="AH20" s="86"/>
      <c r="AI20" s="86"/>
      <c r="AJ20" s="86"/>
    </row>
    <row r="21" spans="1:36" s="1" customFormat="1" ht="11.1" customHeight="1">
      <c r="A21" s="234"/>
      <c r="B21" s="141" t="s">
        <v>135</v>
      </c>
      <c r="C21" s="54"/>
      <c r="D21" s="1086" t="s">
        <v>256</v>
      </c>
      <c r="E21" s="1085"/>
      <c r="F21" s="1086"/>
      <c r="G21" s="1086"/>
      <c r="H21" s="1091">
        <v>149</v>
      </c>
      <c r="I21" s="1091">
        <v>130</v>
      </c>
      <c r="J21" s="1091">
        <v>115</v>
      </c>
      <c r="K21" s="1091">
        <v>116</v>
      </c>
      <c r="L21" s="1091">
        <v>131</v>
      </c>
      <c r="M21" s="1091">
        <v>117</v>
      </c>
      <c r="N21" s="1087">
        <v>108</v>
      </c>
      <c r="O21" s="1087">
        <v>110</v>
      </c>
      <c r="P21" s="1087">
        <v>125</v>
      </c>
      <c r="Q21" s="1087">
        <v>127</v>
      </c>
      <c r="R21" s="1087">
        <v>123</v>
      </c>
      <c r="S21" s="1095">
        <v>121</v>
      </c>
      <c r="T21" s="1095">
        <v>116</v>
      </c>
      <c r="U21" s="1095">
        <v>116</v>
      </c>
      <c r="V21" s="1137">
        <v>130</v>
      </c>
      <c r="W21" s="1137">
        <v>119</v>
      </c>
      <c r="X21" s="693">
        <v>112</v>
      </c>
      <c r="Y21" s="1207">
        <v>127</v>
      </c>
      <c r="Z21" s="1207">
        <v>107</v>
      </c>
      <c r="AA21" s="1681">
        <v>108</v>
      </c>
      <c r="AB21" s="1681">
        <v>121</v>
      </c>
      <c r="AC21" s="1681">
        <v>130</v>
      </c>
      <c r="AD21" s="1681">
        <v>127</v>
      </c>
      <c r="AE21" s="1647">
        <v>142</v>
      </c>
      <c r="AF21" s="86"/>
      <c r="AG21" s="454"/>
      <c r="AH21" s="86"/>
      <c r="AI21" s="86"/>
      <c r="AJ21" s="86"/>
    </row>
    <row r="22" spans="1:36" s="1" customFormat="1" ht="11.1" customHeight="1">
      <c r="A22" s="241"/>
      <c r="B22" s="1541" t="s">
        <v>570</v>
      </c>
      <c r="C22" s="54"/>
      <c r="D22" s="1114" t="s">
        <v>257</v>
      </c>
      <c r="E22" s="1113"/>
      <c r="F22" s="1114"/>
      <c r="G22" s="1114"/>
      <c r="H22" s="1092">
        <v>12462</v>
      </c>
      <c r="I22" s="1092">
        <v>10616</v>
      </c>
      <c r="J22" s="1092">
        <v>10985</v>
      </c>
      <c r="K22" s="1092">
        <v>11156</v>
      </c>
      <c r="L22" s="1092">
        <v>10669</v>
      </c>
      <c r="M22" s="1092">
        <v>9806</v>
      </c>
      <c r="N22" s="1092">
        <v>9522</v>
      </c>
      <c r="O22" s="1092">
        <v>10383</v>
      </c>
      <c r="P22" s="1087">
        <v>10198</v>
      </c>
      <c r="Q22" s="1087">
        <v>9846</v>
      </c>
      <c r="R22" s="1092">
        <v>10368</v>
      </c>
      <c r="S22" s="1093">
        <v>9993</v>
      </c>
      <c r="T22" s="1093">
        <v>10118</v>
      </c>
      <c r="U22" s="1093">
        <v>9533</v>
      </c>
      <c r="V22" s="1138">
        <v>10896</v>
      </c>
      <c r="W22" s="1138">
        <v>10393</v>
      </c>
      <c r="X22" s="694">
        <v>9553</v>
      </c>
      <c r="Y22" s="1484">
        <v>8593</v>
      </c>
      <c r="Z22" s="1484">
        <v>9035</v>
      </c>
      <c r="AA22" s="1682">
        <v>9791</v>
      </c>
      <c r="AB22" s="1682">
        <v>10327</v>
      </c>
      <c r="AC22" s="1682">
        <v>10374</v>
      </c>
      <c r="AD22" s="1682">
        <v>10417</v>
      </c>
      <c r="AE22" s="1699">
        <v>10833</v>
      </c>
      <c r="AF22" s="86"/>
      <c r="AG22" s="454"/>
      <c r="AH22" s="86"/>
      <c r="AI22" s="86"/>
      <c r="AJ22" s="86"/>
    </row>
    <row r="23" spans="1:36" s="1" customFormat="1" ht="11.1" customHeight="1">
      <c r="A23" s="234"/>
      <c r="B23" s="141" t="s">
        <v>136</v>
      </c>
      <c r="C23" s="54"/>
      <c r="D23" s="1129" t="s">
        <v>258</v>
      </c>
      <c r="E23" s="1115"/>
      <c r="F23" s="1115"/>
      <c r="G23" s="1082"/>
      <c r="H23" s="1116">
        <v>93384</v>
      </c>
      <c r="I23" s="1116">
        <v>96116</v>
      </c>
      <c r="J23" s="1116">
        <v>95958</v>
      </c>
      <c r="K23" s="1116">
        <v>97464</v>
      </c>
      <c r="L23" s="1058">
        <v>97590</v>
      </c>
      <c r="M23" s="1058">
        <v>97864</v>
      </c>
      <c r="N23" s="1058">
        <v>102046</v>
      </c>
      <c r="O23" s="1064">
        <v>102236</v>
      </c>
      <c r="P23" s="1058">
        <v>103207</v>
      </c>
      <c r="Q23" s="1058">
        <v>104555</v>
      </c>
      <c r="R23" s="1058">
        <v>103487</v>
      </c>
      <c r="S23" s="1060">
        <v>104202</v>
      </c>
      <c r="T23" s="1060">
        <v>104065</v>
      </c>
      <c r="U23" s="1060">
        <v>103364</v>
      </c>
      <c r="V23" s="1060">
        <v>105796</v>
      </c>
      <c r="W23" s="1060">
        <v>108844</v>
      </c>
      <c r="X23" s="658">
        <v>107301</v>
      </c>
      <c r="Y23" s="656">
        <v>106460</v>
      </c>
      <c r="Z23" s="656">
        <v>107603</v>
      </c>
      <c r="AA23" s="656">
        <v>108599</v>
      </c>
      <c r="AB23" s="656">
        <v>110813</v>
      </c>
      <c r="AC23" s="656">
        <v>113067</v>
      </c>
      <c r="AD23" s="656">
        <v>116356</v>
      </c>
      <c r="AE23" s="1604">
        <v>116559</v>
      </c>
      <c r="AF23" s="86"/>
      <c r="AG23" s="454"/>
      <c r="AH23" s="86"/>
      <c r="AI23" s="86"/>
      <c r="AJ23" s="86"/>
    </row>
    <row r="24" spans="1:36" s="1" customFormat="1" ht="11.1" customHeight="1">
      <c r="A24" s="230"/>
      <c r="B24" s="141" t="s">
        <v>138</v>
      </c>
      <c r="C24" s="54"/>
      <c r="D24" s="1101" t="s">
        <v>259</v>
      </c>
      <c r="E24" s="1037"/>
      <c r="F24" s="1101"/>
      <c r="G24" s="1101"/>
      <c r="H24" s="1087">
        <v>77288</v>
      </c>
      <c r="I24" s="1087">
        <v>76928</v>
      </c>
      <c r="J24" s="1087">
        <v>75895</v>
      </c>
      <c r="K24" s="1087">
        <v>76516</v>
      </c>
      <c r="L24" s="1087">
        <v>77030</v>
      </c>
      <c r="M24" s="1087">
        <v>76719</v>
      </c>
      <c r="N24" s="1088">
        <v>78152</v>
      </c>
      <c r="O24" s="1112">
        <v>79251</v>
      </c>
      <c r="P24" s="1087">
        <v>80389</v>
      </c>
      <c r="Q24" s="1087">
        <v>80926</v>
      </c>
      <c r="R24" s="1088">
        <v>82181</v>
      </c>
      <c r="S24" s="1089">
        <v>83127</v>
      </c>
      <c r="T24" s="1089">
        <v>84676</v>
      </c>
      <c r="U24" s="1260">
        <v>84093</v>
      </c>
      <c r="V24" s="1132">
        <v>86876</v>
      </c>
      <c r="W24" s="1132">
        <v>88354</v>
      </c>
      <c r="X24" s="1234">
        <v>89010</v>
      </c>
      <c r="Y24" s="1483">
        <v>88447</v>
      </c>
      <c r="Z24" s="1483">
        <v>91144</v>
      </c>
      <c r="AA24" s="1483">
        <v>93243</v>
      </c>
      <c r="AB24" s="1483">
        <v>95136</v>
      </c>
      <c r="AC24" s="1483">
        <v>96720</v>
      </c>
      <c r="AD24" s="1483">
        <v>99728</v>
      </c>
      <c r="AE24" s="1669">
        <v>98728</v>
      </c>
      <c r="AF24" s="86"/>
      <c r="AG24" s="454"/>
      <c r="AH24" s="86"/>
      <c r="AI24" s="86"/>
      <c r="AJ24" s="86"/>
    </row>
    <row r="25" spans="1:36" s="1" customFormat="1" ht="11.1" customHeight="1">
      <c r="A25" s="230"/>
      <c r="B25" s="141" t="s">
        <v>140</v>
      </c>
      <c r="C25" s="54"/>
      <c r="D25" s="1101" t="s">
        <v>260</v>
      </c>
      <c r="E25" s="1037"/>
      <c r="F25" s="1101"/>
      <c r="G25" s="1101"/>
      <c r="H25" s="1091">
        <v>16096</v>
      </c>
      <c r="I25" s="1091">
        <v>19188</v>
      </c>
      <c r="J25" s="1091">
        <v>20063</v>
      </c>
      <c r="K25" s="1091">
        <v>20948</v>
      </c>
      <c r="L25" s="1091">
        <v>20560</v>
      </c>
      <c r="M25" s="1091">
        <v>21145</v>
      </c>
      <c r="N25" s="1092">
        <v>23894</v>
      </c>
      <c r="O25" s="1092">
        <v>22985</v>
      </c>
      <c r="P25" s="1087">
        <v>22818</v>
      </c>
      <c r="Q25" s="1087">
        <v>23629</v>
      </c>
      <c r="R25" s="1092">
        <v>21306</v>
      </c>
      <c r="S25" s="1093">
        <v>21075</v>
      </c>
      <c r="T25" s="1093">
        <v>19389</v>
      </c>
      <c r="U25" s="1093">
        <v>19271</v>
      </c>
      <c r="V25" s="1138">
        <v>18920</v>
      </c>
      <c r="W25" s="1138">
        <v>20490</v>
      </c>
      <c r="X25" s="694">
        <v>18291</v>
      </c>
      <c r="Y25" s="1484">
        <v>18013</v>
      </c>
      <c r="Z25" s="1484">
        <v>16459</v>
      </c>
      <c r="AA25" s="1682">
        <v>15356</v>
      </c>
      <c r="AB25" s="1682">
        <v>15677</v>
      </c>
      <c r="AC25" s="1682">
        <v>16347</v>
      </c>
      <c r="AD25" s="1682">
        <v>16628</v>
      </c>
      <c r="AE25" s="1699">
        <v>17831</v>
      </c>
      <c r="AF25" s="86"/>
      <c r="AG25" s="454"/>
      <c r="AH25" s="86"/>
      <c r="AI25" s="86"/>
      <c r="AJ25" s="86"/>
    </row>
    <row r="26" spans="1:36" s="1" customFormat="1" ht="11.1" customHeight="1">
      <c r="A26" s="256"/>
      <c r="B26" s="257"/>
      <c r="C26" s="54"/>
      <c r="D26" s="1129" t="s">
        <v>261</v>
      </c>
      <c r="E26" s="1115"/>
      <c r="F26" s="1115"/>
      <c r="G26" s="1082"/>
      <c r="H26" s="1058">
        <v>424405</v>
      </c>
      <c r="I26" s="1058">
        <v>449066</v>
      </c>
      <c r="J26" s="1058">
        <v>456896</v>
      </c>
      <c r="K26" s="1058">
        <v>463179</v>
      </c>
      <c r="L26" s="1058">
        <v>457194</v>
      </c>
      <c r="M26" s="1058">
        <v>455664</v>
      </c>
      <c r="N26" s="1058">
        <v>461908</v>
      </c>
      <c r="O26" s="1064">
        <v>462857</v>
      </c>
      <c r="P26" s="1058">
        <v>467593</v>
      </c>
      <c r="Q26" s="1058">
        <v>475914</v>
      </c>
      <c r="R26" s="1058">
        <v>486405</v>
      </c>
      <c r="S26" s="1060">
        <v>489492</v>
      </c>
      <c r="T26" s="1060">
        <v>495080</v>
      </c>
      <c r="U26" s="1060">
        <v>500290</v>
      </c>
      <c r="V26" s="1060">
        <v>499834</v>
      </c>
      <c r="W26" s="1060">
        <v>509758</v>
      </c>
      <c r="X26" s="658">
        <v>520172</v>
      </c>
      <c r="Y26" s="656">
        <v>543545</v>
      </c>
      <c r="Z26" s="656">
        <v>564470</v>
      </c>
      <c r="AA26" s="1058">
        <v>587216</v>
      </c>
      <c r="AB26" s="1058">
        <v>606482</v>
      </c>
      <c r="AC26" s="1058">
        <v>604121</v>
      </c>
      <c r="AD26" s="1058">
        <v>605345</v>
      </c>
      <c r="AE26" s="1604">
        <v>627321</v>
      </c>
      <c r="AF26" s="86"/>
      <c r="AG26" s="454"/>
      <c r="AH26" s="454"/>
      <c r="AI26" s="86"/>
      <c r="AJ26" s="86"/>
    </row>
    <row r="27" spans="1:36" s="1" customFormat="1" ht="11.1" customHeight="1">
      <c r="A27" s="256"/>
      <c r="B27" s="257"/>
      <c r="C27" s="54"/>
      <c r="D27" s="1086" t="s">
        <v>262</v>
      </c>
      <c r="E27" s="1085"/>
      <c r="F27" s="1086"/>
      <c r="G27" s="1086"/>
      <c r="H27" s="1064">
        <v>385372</v>
      </c>
      <c r="I27" s="1064">
        <v>404782</v>
      </c>
      <c r="J27" s="1064">
        <v>411573</v>
      </c>
      <c r="K27" s="1064">
        <v>416587</v>
      </c>
      <c r="L27" s="1064">
        <v>413436</v>
      </c>
      <c r="M27" s="1064">
        <v>411210</v>
      </c>
      <c r="N27" s="1056">
        <v>413987</v>
      </c>
      <c r="O27" s="1117">
        <v>415163</v>
      </c>
      <c r="P27" s="1064">
        <v>420507</v>
      </c>
      <c r="Q27" s="1064">
        <v>427638</v>
      </c>
      <c r="R27" s="1056">
        <v>438599</v>
      </c>
      <c r="S27" s="1118">
        <v>441514</v>
      </c>
      <c r="T27" s="1118">
        <v>447773</v>
      </c>
      <c r="U27" s="1261">
        <v>452024</v>
      </c>
      <c r="V27" s="1261">
        <v>450229</v>
      </c>
      <c r="W27" s="1261">
        <v>459203</v>
      </c>
      <c r="X27" s="623">
        <v>471003</v>
      </c>
      <c r="Y27" s="621">
        <v>494593</v>
      </c>
      <c r="Z27" s="621">
        <v>513001</v>
      </c>
      <c r="AA27" s="1117">
        <v>541167</v>
      </c>
      <c r="AB27" s="1117">
        <v>558971</v>
      </c>
      <c r="AC27" s="1117">
        <v>556285</v>
      </c>
      <c r="AD27" s="1117">
        <v>557479</v>
      </c>
      <c r="AE27" s="1605">
        <v>579773</v>
      </c>
      <c r="AF27" s="86"/>
      <c r="AG27" s="454"/>
      <c r="AH27" s="454"/>
      <c r="AI27" s="86"/>
      <c r="AJ27" s="86"/>
    </row>
    <row r="28" spans="1:36" s="1" customFormat="1" ht="11.1" customHeight="1">
      <c r="A28" s="230"/>
      <c r="B28" s="257"/>
      <c r="C28" s="54"/>
      <c r="D28" s="1086" t="s">
        <v>263</v>
      </c>
      <c r="E28" s="1085"/>
      <c r="F28" s="1086"/>
      <c r="G28" s="1086"/>
      <c r="H28" s="1090">
        <v>356717</v>
      </c>
      <c r="I28" s="1090">
        <v>373780</v>
      </c>
      <c r="J28" s="1090">
        <v>381232</v>
      </c>
      <c r="K28" s="1090">
        <v>384969</v>
      </c>
      <c r="L28" s="1090">
        <v>383611</v>
      </c>
      <c r="M28" s="1090">
        <v>377986</v>
      </c>
      <c r="N28" s="1064">
        <v>377497</v>
      </c>
      <c r="O28" s="1064">
        <v>378812</v>
      </c>
      <c r="P28" s="1064">
        <v>383415</v>
      </c>
      <c r="Q28" s="1064">
        <v>392154</v>
      </c>
      <c r="R28" s="1064">
        <v>402155</v>
      </c>
      <c r="S28" s="1068">
        <v>403589</v>
      </c>
      <c r="T28" s="1068">
        <v>410382</v>
      </c>
      <c r="U28" s="1068">
        <v>412057</v>
      </c>
      <c r="V28" s="1068">
        <v>402210</v>
      </c>
      <c r="W28" s="1068">
        <v>412389</v>
      </c>
      <c r="X28" s="663">
        <v>422978</v>
      </c>
      <c r="Y28" s="661">
        <v>446312</v>
      </c>
      <c r="Z28" s="661">
        <v>465578</v>
      </c>
      <c r="AA28" s="1064">
        <v>489518</v>
      </c>
      <c r="AB28" s="1064">
        <v>507696</v>
      </c>
      <c r="AC28" s="1064">
        <v>505774</v>
      </c>
      <c r="AD28" s="1064">
        <v>504550</v>
      </c>
      <c r="AE28" s="1606">
        <v>525524</v>
      </c>
      <c r="AF28" s="86"/>
      <c r="AG28" s="454"/>
      <c r="AH28" s="86"/>
      <c r="AI28" s="86"/>
      <c r="AJ28" s="86"/>
    </row>
    <row r="29" spans="1:36" s="1" customFormat="1" ht="11.1" customHeight="1">
      <c r="A29" s="252"/>
      <c r="B29" s="251"/>
      <c r="C29" s="54"/>
      <c r="D29" s="1101" t="s">
        <v>264</v>
      </c>
      <c r="E29" s="1037"/>
      <c r="F29" s="1101"/>
      <c r="G29" s="1101"/>
      <c r="H29" s="1064">
        <v>34665</v>
      </c>
      <c r="I29" s="1064">
        <v>48082</v>
      </c>
      <c r="J29" s="1064">
        <v>43765</v>
      </c>
      <c r="K29" s="1064">
        <v>44161</v>
      </c>
      <c r="L29" s="1064">
        <v>41976</v>
      </c>
      <c r="M29" s="1064">
        <v>40365</v>
      </c>
      <c r="N29" s="1064">
        <v>48253</v>
      </c>
      <c r="O29" s="1064">
        <v>43554</v>
      </c>
      <c r="P29" s="1064">
        <v>40049</v>
      </c>
      <c r="Q29" s="1064">
        <v>39429</v>
      </c>
      <c r="R29" s="1064">
        <v>43268</v>
      </c>
      <c r="S29" s="1068">
        <v>46051</v>
      </c>
      <c r="T29" s="1068">
        <v>42173</v>
      </c>
      <c r="U29" s="1068">
        <v>42691</v>
      </c>
      <c r="V29" s="1068">
        <v>48289</v>
      </c>
      <c r="W29" s="1068">
        <v>62245</v>
      </c>
      <c r="X29" s="663">
        <v>64050</v>
      </c>
      <c r="Y29" s="661">
        <v>66630</v>
      </c>
      <c r="Z29" s="661">
        <v>71097</v>
      </c>
      <c r="AA29" s="1064">
        <v>78396</v>
      </c>
      <c r="AB29" s="1064">
        <v>82646</v>
      </c>
      <c r="AC29" s="1064">
        <v>68503</v>
      </c>
      <c r="AD29" s="1064">
        <v>78465</v>
      </c>
      <c r="AE29" s="1606">
        <v>76718</v>
      </c>
      <c r="AF29" s="86"/>
      <c r="AG29" s="454"/>
      <c r="AH29" s="86"/>
      <c r="AI29" s="86"/>
      <c r="AJ29" s="86"/>
    </row>
    <row r="30" spans="1:36" s="1" customFormat="1" ht="11.1" customHeight="1">
      <c r="A30" s="189"/>
      <c r="B30" s="251"/>
      <c r="C30" s="54"/>
      <c r="D30" s="1101" t="s">
        <v>265</v>
      </c>
      <c r="E30" s="1037"/>
      <c r="F30" s="1101"/>
      <c r="G30" s="1101"/>
      <c r="H30" s="1064">
        <v>321876</v>
      </c>
      <c r="I30" s="1064">
        <v>325527</v>
      </c>
      <c r="J30" s="1064">
        <v>337303</v>
      </c>
      <c r="K30" s="1064">
        <v>340660</v>
      </c>
      <c r="L30" s="1064">
        <v>341497</v>
      </c>
      <c r="M30" s="1064">
        <v>337503</v>
      </c>
      <c r="N30" s="1064">
        <v>329142</v>
      </c>
      <c r="O30" s="1064">
        <v>335172</v>
      </c>
      <c r="P30" s="1064">
        <v>343296</v>
      </c>
      <c r="Q30" s="1064">
        <v>352660</v>
      </c>
      <c r="R30" s="1064">
        <v>358828</v>
      </c>
      <c r="S30" s="1068">
        <v>357485</v>
      </c>
      <c r="T30" s="1068">
        <v>368161</v>
      </c>
      <c r="U30" s="1068">
        <v>369325</v>
      </c>
      <c r="V30" s="1068">
        <v>353883</v>
      </c>
      <c r="W30" s="1068">
        <v>350110</v>
      </c>
      <c r="X30" s="663">
        <v>358898</v>
      </c>
      <c r="Y30" s="661">
        <v>379653</v>
      </c>
      <c r="Z30" s="661">
        <v>394455</v>
      </c>
      <c r="AA30" s="1064">
        <v>411098</v>
      </c>
      <c r="AB30" s="1064">
        <v>425027</v>
      </c>
      <c r="AC30" s="1064">
        <v>437249</v>
      </c>
      <c r="AD30" s="1064">
        <v>426064</v>
      </c>
      <c r="AE30" s="1606">
        <v>448785</v>
      </c>
      <c r="AF30" s="86"/>
      <c r="AG30" s="454"/>
      <c r="AH30" s="86"/>
      <c r="AI30" s="86"/>
      <c r="AJ30" s="86"/>
    </row>
    <row r="31" spans="1:36" s="1" customFormat="1" ht="11.1" customHeight="1">
      <c r="A31" s="189"/>
      <c r="B31" s="251"/>
      <c r="C31" s="54"/>
      <c r="D31" s="1110" t="s">
        <v>266</v>
      </c>
      <c r="E31" s="1109"/>
      <c r="F31" s="1110"/>
      <c r="G31" s="1110"/>
      <c r="H31" s="1073">
        <v>176</v>
      </c>
      <c r="I31" s="1073">
        <v>171</v>
      </c>
      <c r="J31" s="1073">
        <v>164</v>
      </c>
      <c r="K31" s="1073">
        <v>148</v>
      </c>
      <c r="L31" s="1073">
        <v>138</v>
      </c>
      <c r="M31" s="1073">
        <v>118</v>
      </c>
      <c r="N31" s="1073">
        <v>102</v>
      </c>
      <c r="O31" s="1073">
        <v>86</v>
      </c>
      <c r="P31" s="1064">
        <v>70</v>
      </c>
      <c r="Q31" s="1064">
        <v>65</v>
      </c>
      <c r="R31" s="1073">
        <v>59</v>
      </c>
      <c r="S31" s="1120">
        <v>53</v>
      </c>
      <c r="T31" s="1120">
        <v>48</v>
      </c>
      <c r="U31" s="1120">
        <v>41</v>
      </c>
      <c r="V31" s="1120">
        <v>38</v>
      </c>
      <c r="W31" s="1120">
        <v>34</v>
      </c>
      <c r="X31" s="627">
        <v>30</v>
      </c>
      <c r="Y31" s="626">
        <v>29</v>
      </c>
      <c r="Z31" s="626">
        <v>26</v>
      </c>
      <c r="AA31" s="1073">
        <v>24</v>
      </c>
      <c r="AB31" s="1073">
        <v>23</v>
      </c>
      <c r="AC31" s="1073">
        <v>22</v>
      </c>
      <c r="AD31" s="1073">
        <v>21</v>
      </c>
      <c r="AE31" s="1607">
        <v>21</v>
      </c>
      <c r="AF31" s="86"/>
      <c r="AG31" s="454"/>
      <c r="AH31" s="86"/>
      <c r="AI31" s="86"/>
      <c r="AJ31" s="86"/>
    </row>
    <row r="32" spans="1:36" s="1" customFormat="1" ht="11.1" customHeight="1">
      <c r="A32" s="189"/>
      <c r="B32" s="251"/>
      <c r="C32" s="54"/>
      <c r="D32" s="1086" t="s">
        <v>267</v>
      </c>
      <c r="E32" s="1013"/>
      <c r="F32" s="1086"/>
      <c r="G32" s="1086"/>
      <c r="H32" s="1064">
        <v>4310</v>
      </c>
      <c r="I32" s="1064">
        <v>8162</v>
      </c>
      <c r="J32" s="1064">
        <v>8203</v>
      </c>
      <c r="K32" s="1064">
        <v>9925</v>
      </c>
      <c r="L32" s="1064">
        <v>6766</v>
      </c>
      <c r="M32" s="1064">
        <v>9757</v>
      </c>
      <c r="N32" s="1056">
        <v>14008</v>
      </c>
      <c r="O32" s="1064">
        <v>14651</v>
      </c>
      <c r="P32" s="1056">
        <v>14986</v>
      </c>
      <c r="Q32" s="1056">
        <v>14511</v>
      </c>
      <c r="R32" s="1056">
        <v>14552</v>
      </c>
      <c r="S32" s="1118">
        <v>14741</v>
      </c>
      <c r="T32" s="1118">
        <v>14410</v>
      </c>
      <c r="U32" s="1261">
        <v>15210</v>
      </c>
      <c r="V32" s="1261">
        <v>21664</v>
      </c>
      <c r="W32" s="1261">
        <v>19509</v>
      </c>
      <c r="X32" s="623">
        <v>19290</v>
      </c>
      <c r="Y32" s="621">
        <v>18910</v>
      </c>
      <c r="Z32" s="621">
        <v>18224</v>
      </c>
      <c r="AA32" s="1117">
        <v>20998</v>
      </c>
      <c r="AB32" s="1117">
        <v>20116</v>
      </c>
      <c r="AC32" s="1117">
        <v>20065</v>
      </c>
      <c r="AD32" s="1117">
        <v>23291</v>
      </c>
      <c r="AE32" s="1605">
        <v>24142</v>
      </c>
      <c r="AF32" s="86"/>
      <c r="AG32" s="454"/>
      <c r="AH32" s="86"/>
      <c r="AI32" s="86"/>
      <c r="AJ32" s="86"/>
    </row>
    <row r="33" spans="1:36" s="1" customFormat="1" ht="11.1" customHeight="1">
      <c r="A33" s="189"/>
      <c r="B33" s="251"/>
      <c r="C33" s="54"/>
      <c r="D33" s="1086" t="s">
        <v>268</v>
      </c>
      <c r="E33" s="1085"/>
      <c r="F33" s="1086"/>
      <c r="G33" s="1086"/>
      <c r="H33" s="1090">
        <v>345</v>
      </c>
      <c r="I33" s="1090">
        <v>237</v>
      </c>
      <c r="J33" s="1090">
        <v>239</v>
      </c>
      <c r="K33" s="1090">
        <v>236</v>
      </c>
      <c r="L33" s="1090">
        <v>235</v>
      </c>
      <c r="M33" s="1090">
        <v>212</v>
      </c>
      <c r="N33" s="1064">
        <v>220</v>
      </c>
      <c r="O33" s="1064">
        <v>249</v>
      </c>
      <c r="P33" s="1064">
        <v>229</v>
      </c>
      <c r="Q33" s="1064">
        <v>213</v>
      </c>
      <c r="R33" s="1064">
        <v>207</v>
      </c>
      <c r="S33" s="1068">
        <v>176</v>
      </c>
      <c r="T33" s="1068">
        <v>174</v>
      </c>
      <c r="U33" s="1068">
        <v>170</v>
      </c>
      <c r="V33" s="1068">
        <v>178</v>
      </c>
      <c r="W33" s="1068">
        <v>164</v>
      </c>
      <c r="X33" s="663">
        <v>170</v>
      </c>
      <c r="Y33" s="661">
        <v>170</v>
      </c>
      <c r="Z33" s="661">
        <v>174</v>
      </c>
      <c r="AA33" s="1064">
        <v>151</v>
      </c>
      <c r="AB33" s="1064">
        <v>223</v>
      </c>
      <c r="AC33" s="1064">
        <v>242</v>
      </c>
      <c r="AD33" s="1064">
        <v>285</v>
      </c>
      <c r="AE33" s="1606">
        <v>221</v>
      </c>
      <c r="AF33" s="86"/>
      <c r="AG33" s="454"/>
      <c r="AH33" s="86"/>
      <c r="AI33" s="86"/>
      <c r="AJ33" s="86"/>
    </row>
    <row r="34" spans="1:36" s="1" customFormat="1" ht="11.1" customHeight="1">
      <c r="A34" s="189"/>
      <c r="B34" s="252"/>
      <c r="C34" s="54"/>
      <c r="D34" s="1086" t="s">
        <v>269</v>
      </c>
      <c r="E34" s="1085"/>
      <c r="F34" s="1086"/>
      <c r="G34" s="1086"/>
      <c r="H34" s="1090">
        <v>5910</v>
      </c>
      <c r="I34" s="1090">
        <v>4011</v>
      </c>
      <c r="J34" s="1090">
        <v>3807</v>
      </c>
      <c r="K34" s="1090">
        <v>3865</v>
      </c>
      <c r="L34" s="1090">
        <v>4632</v>
      </c>
      <c r="M34" s="1090">
        <v>4563</v>
      </c>
      <c r="N34" s="1064">
        <v>4670</v>
      </c>
      <c r="O34" s="1064">
        <v>4859</v>
      </c>
      <c r="P34" s="1064">
        <v>4584</v>
      </c>
      <c r="Q34" s="1064">
        <v>3960</v>
      </c>
      <c r="R34" s="1064">
        <v>3891</v>
      </c>
      <c r="S34" s="1068">
        <v>3915</v>
      </c>
      <c r="T34" s="1068">
        <v>3015</v>
      </c>
      <c r="U34" s="1068">
        <v>2795</v>
      </c>
      <c r="V34" s="1068">
        <v>2886</v>
      </c>
      <c r="W34" s="1068">
        <v>3141</v>
      </c>
      <c r="X34" s="663">
        <v>3272</v>
      </c>
      <c r="Y34" s="661">
        <v>2908</v>
      </c>
      <c r="Z34" s="661">
        <v>3033</v>
      </c>
      <c r="AA34" s="1064">
        <v>3008</v>
      </c>
      <c r="AB34" s="1064">
        <v>2944</v>
      </c>
      <c r="AC34" s="1064">
        <v>3211</v>
      </c>
      <c r="AD34" s="1064">
        <v>3359</v>
      </c>
      <c r="AE34" s="1606">
        <v>3386</v>
      </c>
      <c r="AF34" s="86"/>
      <c r="AG34" s="454"/>
      <c r="AH34" s="86"/>
      <c r="AI34" s="86"/>
      <c r="AJ34" s="86"/>
    </row>
    <row r="35" spans="1:36" s="1" customFormat="1" ht="11.1" customHeight="1">
      <c r="A35" s="189"/>
      <c r="B35" s="252"/>
      <c r="C35" s="94"/>
      <c r="D35" s="1114" t="s">
        <v>270</v>
      </c>
      <c r="E35" s="1113"/>
      <c r="F35" s="1114"/>
      <c r="G35" s="1114"/>
      <c r="H35" s="1073">
        <v>18090</v>
      </c>
      <c r="I35" s="1073">
        <v>18592</v>
      </c>
      <c r="J35" s="1073">
        <v>18092</v>
      </c>
      <c r="K35" s="1073">
        <v>17592</v>
      </c>
      <c r="L35" s="1073">
        <v>18192</v>
      </c>
      <c r="M35" s="1073">
        <v>18692</v>
      </c>
      <c r="N35" s="1073">
        <v>17592</v>
      </c>
      <c r="O35" s="1064">
        <v>16592</v>
      </c>
      <c r="P35" s="1073">
        <v>17293</v>
      </c>
      <c r="Q35" s="1073">
        <v>16800</v>
      </c>
      <c r="R35" s="1073">
        <v>17794</v>
      </c>
      <c r="S35" s="1120">
        <v>19093</v>
      </c>
      <c r="T35" s="1120">
        <v>19792</v>
      </c>
      <c r="U35" s="1120">
        <v>21792</v>
      </c>
      <c r="V35" s="1120">
        <v>23291</v>
      </c>
      <c r="W35" s="1120">
        <v>24000</v>
      </c>
      <c r="X35" s="627">
        <v>25293</v>
      </c>
      <c r="Y35" s="626">
        <v>26293</v>
      </c>
      <c r="Z35" s="626">
        <v>25992</v>
      </c>
      <c r="AA35" s="1073">
        <v>27492</v>
      </c>
      <c r="AB35" s="1073">
        <v>27992</v>
      </c>
      <c r="AC35" s="1073">
        <v>26993</v>
      </c>
      <c r="AD35" s="1073">
        <v>25994</v>
      </c>
      <c r="AE35" s="1607">
        <v>26500</v>
      </c>
      <c r="AF35" s="86"/>
      <c r="AG35" s="454"/>
      <c r="AH35" s="86"/>
      <c r="AI35" s="86"/>
      <c r="AJ35" s="86"/>
    </row>
    <row r="36" spans="1:36" ht="11.1" customHeight="1">
      <c r="A36" s="182"/>
      <c r="B36" s="183"/>
      <c r="C36" s="54"/>
      <c r="D36" s="1114" t="s">
        <v>271</v>
      </c>
      <c r="E36" s="1113"/>
      <c r="F36" s="1113"/>
      <c r="G36" s="1013"/>
      <c r="H36" s="1119">
        <v>39033</v>
      </c>
      <c r="I36" s="1119">
        <v>44284</v>
      </c>
      <c r="J36" s="1119">
        <v>45323</v>
      </c>
      <c r="K36" s="1119">
        <v>46592</v>
      </c>
      <c r="L36" s="1119">
        <v>43758</v>
      </c>
      <c r="M36" s="1119">
        <v>44454</v>
      </c>
      <c r="N36" s="1121">
        <v>47921</v>
      </c>
      <c r="O36" s="1121">
        <v>47694</v>
      </c>
      <c r="P36" s="1121">
        <v>47086</v>
      </c>
      <c r="Q36" s="1121">
        <v>48276</v>
      </c>
      <c r="R36" s="1121">
        <v>47806</v>
      </c>
      <c r="S36" s="1122">
        <v>47978</v>
      </c>
      <c r="T36" s="1122">
        <v>47307</v>
      </c>
      <c r="U36" s="1122">
        <v>48266</v>
      </c>
      <c r="V36" s="1122">
        <v>49605</v>
      </c>
      <c r="W36" s="1122">
        <v>50555</v>
      </c>
      <c r="X36" s="689">
        <v>49169</v>
      </c>
      <c r="Y36" s="688">
        <v>48952</v>
      </c>
      <c r="Z36" s="688">
        <v>51469</v>
      </c>
      <c r="AA36" s="1121">
        <v>46049</v>
      </c>
      <c r="AB36" s="1121">
        <v>47511</v>
      </c>
      <c r="AC36" s="1121">
        <v>47836</v>
      </c>
      <c r="AD36" s="1121">
        <v>47866</v>
      </c>
      <c r="AE36" s="1646">
        <v>47548</v>
      </c>
      <c r="AF36" s="87"/>
      <c r="AG36" s="454"/>
      <c r="AI36" s="86"/>
      <c r="AJ36" s="86"/>
    </row>
    <row r="37" spans="1:36" s="1" customFormat="1" ht="11.1" customHeight="1">
      <c r="A37" s="189"/>
      <c r="B37" s="252"/>
      <c r="C37" s="54"/>
      <c r="D37" s="1129" t="s">
        <v>272</v>
      </c>
      <c r="E37" s="1115"/>
      <c r="F37" s="1115"/>
      <c r="G37" s="1082"/>
      <c r="H37" s="1123">
        <v>37945</v>
      </c>
      <c r="I37" s="1083">
        <v>42059</v>
      </c>
      <c r="J37" s="1123">
        <v>43064</v>
      </c>
      <c r="K37" s="1083">
        <v>43958</v>
      </c>
      <c r="L37" s="1083">
        <v>46313</v>
      </c>
      <c r="M37" s="1083">
        <v>44473</v>
      </c>
      <c r="N37" s="1083">
        <v>45166</v>
      </c>
      <c r="O37" s="1083">
        <v>47348</v>
      </c>
      <c r="P37" s="1083">
        <v>48615</v>
      </c>
      <c r="Q37" s="1083">
        <v>48313</v>
      </c>
      <c r="R37" s="1083">
        <v>48783</v>
      </c>
      <c r="S37" s="1084">
        <v>50897</v>
      </c>
      <c r="T37" s="1084">
        <v>52209</v>
      </c>
      <c r="U37" s="1084">
        <v>52070</v>
      </c>
      <c r="V37" s="1131">
        <v>52099</v>
      </c>
      <c r="W37" s="1131">
        <v>52790</v>
      </c>
      <c r="X37" s="561">
        <v>52550</v>
      </c>
      <c r="Y37" s="1221">
        <v>52920</v>
      </c>
      <c r="Z37" s="1221">
        <v>52724</v>
      </c>
      <c r="AA37" s="1678">
        <v>53379</v>
      </c>
      <c r="AB37" s="1678">
        <v>54645</v>
      </c>
      <c r="AC37" s="1678">
        <v>54793</v>
      </c>
      <c r="AD37" s="1678">
        <v>54447</v>
      </c>
      <c r="AE37" s="1593">
        <v>55903</v>
      </c>
      <c r="AF37" s="86"/>
      <c r="AG37" s="454"/>
      <c r="AH37" s="86"/>
      <c r="AI37" s="86"/>
      <c r="AJ37" s="86"/>
    </row>
    <row r="38" spans="1:36" s="1" customFormat="1" ht="11.1" customHeight="1">
      <c r="A38" s="189"/>
      <c r="B38" s="252"/>
      <c r="C38" s="54"/>
      <c r="D38" s="1130" t="s">
        <v>273</v>
      </c>
      <c r="E38" s="1124"/>
      <c r="F38" s="1124"/>
      <c r="G38" s="1124"/>
      <c r="H38" s="1125">
        <v>94.1</v>
      </c>
      <c r="I38" s="1125">
        <v>96.55</v>
      </c>
      <c r="J38" s="1125">
        <v>96.85</v>
      </c>
      <c r="K38" s="1125">
        <v>97.67</v>
      </c>
      <c r="L38" s="1126">
        <v>96.26</v>
      </c>
      <c r="M38" s="1126">
        <v>97.99</v>
      </c>
      <c r="N38" s="1126">
        <v>97.86</v>
      </c>
      <c r="O38" s="1126">
        <v>97.89</v>
      </c>
      <c r="P38" s="1126">
        <v>98.02</v>
      </c>
      <c r="Q38" s="1126">
        <v>97.06</v>
      </c>
      <c r="R38" s="1126">
        <v>96.8</v>
      </c>
      <c r="S38" s="1127">
        <v>97.31</v>
      </c>
      <c r="T38" s="1127">
        <v>97.33</v>
      </c>
      <c r="U38" s="1127">
        <v>98.4</v>
      </c>
      <c r="V38" s="1332">
        <v>97.24</v>
      </c>
      <c r="W38" s="1332">
        <v>97.35</v>
      </c>
      <c r="X38" s="651">
        <v>97.75</v>
      </c>
      <c r="Y38" s="1488">
        <v>98.2</v>
      </c>
      <c r="Z38" s="1488">
        <v>97.64</v>
      </c>
      <c r="AA38" s="1689">
        <v>97.59</v>
      </c>
      <c r="AB38" s="1689">
        <v>97.28</v>
      </c>
      <c r="AC38" s="1689">
        <v>96.88</v>
      </c>
      <c r="AD38" s="1689">
        <v>96.56</v>
      </c>
      <c r="AE38" s="1702">
        <v>97.17</v>
      </c>
      <c r="AF38" s="1431"/>
      <c r="AG38" s="1538"/>
      <c r="AH38" s="1431"/>
      <c r="AI38" s="86"/>
      <c r="AJ38" s="86"/>
    </row>
    <row r="39" spans="1:36" s="86" customFormat="1" ht="11.1" customHeight="1">
      <c r="A39" s="189"/>
      <c r="B39" s="252"/>
      <c r="C39" s="54"/>
      <c r="D39" s="408"/>
      <c r="E39" s="111"/>
      <c r="F39" s="408"/>
      <c r="G39" s="408"/>
      <c r="H39" s="265"/>
      <c r="I39" s="265"/>
      <c r="J39" s="111"/>
      <c r="K39" s="265"/>
      <c r="L39" s="265"/>
      <c r="M39" s="265"/>
      <c r="N39" s="406"/>
      <c r="O39" s="406"/>
      <c r="P39" s="406"/>
      <c r="Q39" s="406"/>
      <c r="R39" s="406"/>
      <c r="S39" s="406"/>
      <c r="T39" s="406"/>
      <c r="U39" s="406"/>
      <c r="V39" s="1333"/>
      <c r="W39" s="111" t="s">
        <v>582</v>
      </c>
      <c r="X39" s="1333"/>
      <c r="Y39" s="1333"/>
      <c r="Z39" s="1333"/>
      <c r="AA39" s="1333"/>
      <c r="AB39" s="1333"/>
      <c r="AC39" s="1333"/>
      <c r="AD39" s="1333"/>
      <c r="AE39" s="1333"/>
      <c r="AG39" s="454"/>
    </row>
    <row r="40" spans="1:36" s="86" customFormat="1" ht="11.1" customHeight="1">
      <c r="A40" s="189"/>
      <c r="B40" s="252"/>
      <c r="C40" s="106"/>
      <c r="D40" s="692"/>
      <c r="E40" s="94"/>
      <c r="F40" s="94"/>
      <c r="G40" s="94"/>
      <c r="H40" s="94"/>
      <c r="I40" s="94"/>
      <c r="J40" s="94"/>
      <c r="K40" s="94"/>
      <c r="L40" s="264"/>
      <c r="M40" s="264"/>
      <c r="N40" s="359"/>
      <c r="O40" s="359"/>
      <c r="P40" s="359"/>
      <c r="Q40" s="359"/>
      <c r="R40" s="359"/>
      <c r="S40" s="359"/>
      <c r="T40" s="359"/>
      <c r="U40" s="359"/>
      <c r="V40" s="359"/>
      <c r="W40" s="359"/>
      <c r="X40" s="359"/>
      <c r="Y40" s="359"/>
      <c r="Z40" s="359"/>
      <c r="AA40" s="359"/>
      <c r="AB40" s="359"/>
      <c r="AC40" s="359"/>
      <c r="AD40" s="359"/>
      <c r="AE40" s="359">
        <v>9</v>
      </c>
      <c r="AG40" s="454"/>
    </row>
    <row r="41" spans="1:36" s="86" customFormat="1" ht="11.1" customHeight="1">
      <c r="A41" s="189"/>
      <c r="B41" s="252"/>
      <c r="C41" s="106"/>
      <c r="D41" s="692"/>
      <c r="E41" s="94"/>
      <c r="F41" s="94"/>
      <c r="G41" s="94"/>
      <c r="H41" s="94"/>
      <c r="I41" s="94"/>
      <c r="J41" s="94"/>
      <c r="K41" s="94"/>
      <c r="L41" s="94"/>
      <c r="M41" s="359"/>
      <c r="N41" s="359"/>
      <c r="O41" s="359"/>
      <c r="P41" s="359"/>
      <c r="Q41" s="359"/>
      <c r="R41" s="359"/>
      <c r="S41" s="359"/>
      <c r="T41" s="359"/>
      <c r="U41" s="359"/>
      <c r="V41" s="359"/>
      <c r="W41" s="359"/>
      <c r="X41" s="359"/>
      <c r="Y41" s="359"/>
      <c r="Z41" s="359"/>
      <c r="AA41" s="359"/>
      <c r="AB41" s="359"/>
      <c r="AC41" s="359"/>
      <c r="AD41" s="359"/>
      <c r="AE41" s="359"/>
    </row>
    <row r="42" spans="1:36" s="86" customFormat="1" ht="20.25" customHeight="1">
      <c r="A42" s="126"/>
      <c r="B42" s="127"/>
      <c r="C42" s="130"/>
      <c r="D42" s="129"/>
      <c r="E42" s="130"/>
      <c r="F42" s="130"/>
      <c r="G42" s="130"/>
      <c r="H42" s="132" t="s">
        <v>26</v>
      </c>
      <c r="I42" s="131" t="s">
        <v>18</v>
      </c>
      <c r="J42" s="131" t="s">
        <v>10</v>
      </c>
      <c r="K42" s="131" t="s">
        <v>19</v>
      </c>
      <c r="L42" s="131" t="s">
        <v>38</v>
      </c>
      <c r="M42" s="131" t="s">
        <v>52</v>
      </c>
      <c r="N42" s="131" t="s">
        <v>446</v>
      </c>
      <c r="O42" s="131" t="s">
        <v>462</v>
      </c>
      <c r="P42" s="131" t="s">
        <v>482</v>
      </c>
      <c r="Q42" s="131" t="s">
        <v>487</v>
      </c>
      <c r="R42" s="131" t="s">
        <v>496</v>
      </c>
      <c r="S42" s="131" t="s">
        <v>510</v>
      </c>
      <c r="T42" s="131" t="s">
        <v>515</v>
      </c>
      <c r="U42" s="131" t="s">
        <v>535</v>
      </c>
      <c r="V42" s="131" t="s">
        <v>538</v>
      </c>
      <c r="W42" s="131" t="s">
        <v>542</v>
      </c>
      <c r="X42" s="131" t="s">
        <v>545</v>
      </c>
      <c r="Y42" s="131" t="s">
        <v>553</v>
      </c>
      <c r="Z42" s="131" t="s">
        <v>571</v>
      </c>
      <c r="AA42" s="131" t="s">
        <v>577</v>
      </c>
      <c r="AB42" s="131" t="s">
        <v>584</v>
      </c>
      <c r="AC42" s="131" t="s">
        <v>593</v>
      </c>
      <c r="AD42" s="131" t="s">
        <v>599</v>
      </c>
      <c r="AE42" s="1450" t="s">
        <v>606</v>
      </c>
    </row>
    <row r="43" spans="1:36" s="89" customFormat="1" ht="11.1" customHeight="1">
      <c r="A43" s="118"/>
      <c r="B43" s="116"/>
      <c r="C43" s="379"/>
      <c r="D43" s="111"/>
      <c r="E43" s="111"/>
      <c r="F43" s="113"/>
      <c r="G43" s="113"/>
      <c r="H43" s="115"/>
      <c r="I43" s="114"/>
      <c r="J43" s="114"/>
      <c r="K43" s="114"/>
      <c r="L43" s="114"/>
      <c r="M43" s="114"/>
      <c r="N43" s="114"/>
      <c r="O43" s="114"/>
      <c r="P43" s="114"/>
      <c r="Q43" s="114"/>
      <c r="R43" s="114"/>
      <c r="S43" s="114"/>
      <c r="T43" s="114"/>
      <c r="U43" s="114"/>
      <c r="V43" s="1334"/>
      <c r="W43" s="1334"/>
      <c r="X43" s="1334"/>
      <c r="Y43" s="1334"/>
      <c r="Z43" s="1334"/>
      <c r="AA43" s="1334"/>
      <c r="AB43" s="1334"/>
      <c r="AC43" s="1334"/>
      <c r="AD43" s="1334"/>
      <c r="AE43" s="1334"/>
    </row>
    <row r="44" spans="1:36" s="1" customFormat="1" ht="11.1" customHeight="1">
      <c r="A44" s="189"/>
      <c r="B44" s="252"/>
      <c r="C44" s="54"/>
      <c r="D44" s="334" t="s">
        <v>275</v>
      </c>
      <c r="E44" s="336"/>
      <c r="F44" s="336"/>
      <c r="G44" s="336"/>
      <c r="H44" s="262"/>
      <c r="I44" s="262"/>
      <c r="J44" s="262"/>
      <c r="K44" s="262"/>
      <c r="L44" s="212"/>
      <c r="M44" s="319"/>
      <c r="N44" s="319"/>
      <c r="O44" s="319"/>
      <c r="P44" s="319"/>
      <c r="Q44" s="319"/>
      <c r="R44" s="319"/>
      <c r="S44" s="460"/>
      <c r="T44" s="460"/>
      <c r="U44" s="460"/>
      <c r="V44" s="1279"/>
      <c r="W44" s="1279"/>
      <c r="X44" s="1279"/>
      <c r="Y44" s="1279"/>
      <c r="Z44" s="1279"/>
      <c r="AA44" s="1279"/>
      <c r="AB44" s="1279"/>
      <c r="AC44" s="1279"/>
      <c r="AD44" s="1279"/>
      <c r="AE44" s="1279" t="s">
        <v>539</v>
      </c>
      <c r="AH44" s="86"/>
    </row>
    <row r="45" spans="1:36" s="86" customFormat="1" ht="11.1" customHeight="1">
      <c r="A45" s="189"/>
      <c r="B45" s="252"/>
      <c r="C45" s="54"/>
      <c r="D45" s="1128" t="s">
        <v>276</v>
      </c>
      <c r="E45" s="1082"/>
      <c r="F45" s="1082"/>
      <c r="G45" s="1082"/>
      <c r="H45" s="1083">
        <v>89880</v>
      </c>
      <c r="I45" s="1083">
        <v>102051</v>
      </c>
      <c r="J45" s="1083">
        <v>104626</v>
      </c>
      <c r="K45" s="1083">
        <v>106458</v>
      </c>
      <c r="L45" s="1083">
        <v>106417</v>
      </c>
      <c r="M45" s="1083">
        <v>108400</v>
      </c>
      <c r="N45" s="1083">
        <v>108255</v>
      </c>
      <c r="O45" s="1083">
        <v>109390</v>
      </c>
      <c r="P45" s="1083">
        <v>111833</v>
      </c>
      <c r="Q45" s="1083">
        <v>115876</v>
      </c>
      <c r="R45" s="1083">
        <v>116461</v>
      </c>
      <c r="S45" s="1131">
        <v>120109</v>
      </c>
      <c r="T45" s="1131">
        <v>125385</v>
      </c>
      <c r="U45" s="1131">
        <v>129411</v>
      </c>
      <c r="V45" s="1131">
        <v>127126</v>
      </c>
      <c r="W45" s="1131">
        <v>125106</v>
      </c>
      <c r="X45" s="561">
        <v>131298</v>
      </c>
      <c r="Y45" s="1221">
        <v>145708</v>
      </c>
      <c r="Z45" s="1221">
        <v>152714</v>
      </c>
      <c r="AA45" s="1678">
        <v>160196</v>
      </c>
      <c r="AB45" s="1678">
        <v>165115</v>
      </c>
      <c r="AC45" s="1678">
        <v>162217</v>
      </c>
      <c r="AD45" s="1678">
        <v>159297</v>
      </c>
      <c r="AE45" s="1593">
        <v>161202</v>
      </c>
      <c r="AG45" s="454"/>
      <c r="AH45" s="454"/>
    </row>
    <row r="46" spans="1:36" s="86" customFormat="1" ht="11.1" customHeight="1">
      <c r="A46" s="189"/>
      <c r="B46" s="252"/>
      <c r="C46" s="54"/>
      <c r="D46" s="1086" t="s">
        <v>277</v>
      </c>
      <c r="E46" s="1085"/>
      <c r="F46" s="1086"/>
      <c r="G46" s="1086"/>
      <c r="H46" s="1087">
        <v>65829</v>
      </c>
      <c r="I46" s="1087">
        <v>73488</v>
      </c>
      <c r="J46" s="1087">
        <v>74782</v>
      </c>
      <c r="K46" s="1087">
        <v>74376</v>
      </c>
      <c r="L46" s="1087">
        <v>73477</v>
      </c>
      <c r="M46" s="1087">
        <v>74040</v>
      </c>
      <c r="N46" s="1088">
        <v>73441</v>
      </c>
      <c r="O46" s="1087">
        <v>73824</v>
      </c>
      <c r="P46" s="1088">
        <v>76059</v>
      </c>
      <c r="Q46" s="1088">
        <v>78289</v>
      </c>
      <c r="R46" s="1088">
        <v>79384</v>
      </c>
      <c r="S46" s="1132">
        <v>82357</v>
      </c>
      <c r="T46" s="1132">
        <v>86744</v>
      </c>
      <c r="U46" s="1132">
        <v>90036</v>
      </c>
      <c r="V46" s="1132">
        <v>89592</v>
      </c>
      <c r="W46" s="1132">
        <v>88349</v>
      </c>
      <c r="X46" s="1234">
        <v>92985</v>
      </c>
      <c r="Y46" s="1483">
        <v>102281</v>
      </c>
      <c r="Z46" s="1483">
        <v>107740</v>
      </c>
      <c r="AA46" s="1679">
        <v>113168</v>
      </c>
      <c r="AB46" s="1679">
        <v>117255</v>
      </c>
      <c r="AC46" s="1679">
        <v>115565</v>
      </c>
      <c r="AD46" s="1679">
        <v>114248</v>
      </c>
      <c r="AE46" s="1669">
        <v>117065</v>
      </c>
    </row>
    <row r="47" spans="1:36" s="101" customFormat="1" ht="11.1" customHeight="1">
      <c r="A47" s="118"/>
      <c r="B47" s="116"/>
      <c r="C47" s="54"/>
      <c r="D47" s="1101" t="s">
        <v>15</v>
      </c>
      <c r="E47" s="1037"/>
      <c r="F47" s="1101"/>
      <c r="G47" s="1101"/>
      <c r="H47" s="1133">
        <v>55.02</v>
      </c>
      <c r="I47" s="1133">
        <v>54.3</v>
      </c>
      <c r="J47" s="1133">
        <v>54.69</v>
      </c>
      <c r="K47" s="1133">
        <v>54.87</v>
      </c>
      <c r="L47" s="1134">
        <v>54.65</v>
      </c>
      <c r="M47" s="1134">
        <v>60.18</v>
      </c>
      <c r="N47" s="1134">
        <v>54.15</v>
      </c>
      <c r="O47" s="1134">
        <v>53.91</v>
      </c>
      <c r="P47" s="1134">
        <v>53.5</v>
      </c>
      <c r="Q47" s="1134">
        <v>53.91</v>
      </c>
      <c r="R47" s="1134">
        <v>54.11</v>
      </c>
      <c r="S47" s="1135">
        <v>55.01</v>
      </c>
      <c r="T47" s="1135">
        <v>55.41</v>
      </c>
      <c r="U47" s="1135">
        <v>54.86</v>
      </c>
      <c r="V47" s="1135">
        <v>54.16</v>
      </c>
      <c r="W47" s="1135">
        <v>50.49</v>
      </c>
      <c r="X47" s="1431">
        <v>51.56</v>
      </c>
      <c r="Y47" s="1489">
        <v>49.42</v>
      </c>
      <c r="Z47" s="1489">
        <v>49.01</v>
      </c>
      <c r="AA47" s="1680">
        <v>48.01</v>
      </c>
      <c r="AB47" s="1680">
        <v>47.94</v>
      </c>
      <c r="AC47" s="1680">
        <v>41.02</v>
      </c>
      <c r="AD47" s="1680">
        <v>44.74</v>
      </c>
      <c r="AE47" s="1703">
        <v>48.64</v>
      </c>
      <c r="AI47" s="86"/>
      <c r="AJ47" s="86"/>
    </row>
    <row r="48" spans="1:36" s="86" customFormat="1" ht="11.1" customHeight="1">
      <c r="A48" s="189"/>
      <c r="B48" s="274"/>
      <c r="C48" s="54"/>
      <c r="D48" s="1101"/>
      <c r="E48" s="1136" t="s">
        <v>278</v>
      </c>
      <c r="F48" s="1101"/>
      <c r="G48" s="1101"/>
      <c r="H48" s="1091">
        <v>42134</v>
      </c>
      <c r="I48" s="1091">
        <v>39619</v>
      </c>
      <c r="J48" s="1091">
        <v>40061</v>
      </c>
      <c r="K48" s="1091">
        <v>40799</v>
      </c>
      <c r="L48" s="1091">
        <v>41156</v>
      </c>
      <c r="M48" s="1091">
        <v>41508</v>
      </c>
      <c r="N48" s="1087">
        <v>41143</v>
      </c>
      <c r="O48" s="1087">
        <v>41204</v>
      </c>
      <c r="P48" s="1087">
        <v>41288</v>
      </c>
      <c r="Q48" s="1087">
        <v>41447</v>
      </c>
      <c r="R48" s="1087">
        <v>41204</v>
      </c>
      <c r="S48" s="1137">
        <v>40724</v>
      </c>
      <c r="T48" s="1137">
        <v>40609</v>
      </c>
      <c r="U48" s="1137">
        <v>43242</v>
      </c>
      <c r="V48" s="1137">
        <v>43872</v>
      </c>
      <c r="W48" s="1137">
        <v>42572</v>
      </c>
      <c r="X48" s="693">
        <v>44333</v>
      </c>
      <c r="Y48" s="1207">
        <v>49900</v>
      </c>
      <c r="Z48" s="1207">
        <v>52600</v>
      </c>
      <c r="AA48" s="1681">
        <v>53440</v>
      </c>
      <c r="AB48" s="1681">
        <v>55980</v>
      </c>
      <c r="AC48" s="1681">
        <v>54656</v>
      </c>
      <c r="AD48" s="1681">
        <v>56172</v>
      </c>
      <c r="AE48" s="1647">
        <v>56106</v>
      </c>
    </row>
    <row r="49" spans="1:38" s="86" customFormat="1" ht="11.1" customHeight="1">
      <c r="A49" s="189"/>
      <c r="B49" s="190"/>
      <c r="C49" s="54"/>
      <c r="D49" s="1101"/>
      <c r="E49" s="1136" t="s">
        <v>456</v>
      </c>
      <c r="F49" s="1101"/>
      <c r="G49" s="1101"/>
      <c r="H49" s="1091">
        <v>23695</v>
      </c>
      <c r="I49" s="1091">
        <v>33869</v>
      </c>
      <c r="J49" s="1091">
        <v>34721</v>
      </c>
      <c r="K49" s="1091">
        <v>33577</v>
      </c>
      <c r="L49" s="1091">
        <v>32321</v>
      </c>
      <c r="M49" s="1091">
        <v>32532</v>
      </c>
      <c r="N49" s="1092">
        <v>32298</v>
      </c>
      <c r="O49" s="1087">
        <v>32620</v>
      </c>
      <c r="P49" s="1092">
        <v>34771</v>
      </c>
      <c r="Q49" s="1092">
        <v>36842</v>
      </c>
      <c r="R49" s="1092">
        <v>38180</v>
      </c>
      <c r="S49" s="1138">
        <v>41633</v>
      </c>
      <c r="T49" s="1138">
        <v>46135</v>
      </c>
      <c r="U49" s="1138">
        <v>46794</v>
      </c>
      <c r="V49" s="1138">
        <v>45720</v>
      </c>
      <c r="W49" s="1138">
        <v>45777</v>
      </c>
      <c r="X49" s="694">
        <v>48652</v>
      </c>
      <c r="Y49" s="1484">
        <v>52381</v>
      </c>
      <c r="Z49" s="1484">
        <v>55140</v>
      </c>
      <c r="AA49" s="1682">
        <v>59728</v>
      </c>
      <c r="AB49" s="1682">
        <v>61275</v>
      </c>
      <c r="AC49" s="1682">
        <v>60909</v>
      </c>
      <c r="AD49" s="1682">
        <v>58076</v>
      </c>
      <c r="AE49" s="1699">
        <v>60959</v>
      </c>
    </row>
    <row r="50" spans="1:38" s="86" customFormat="1" ht="11.1" customHeight="1">
      <c r="A50" s="189"/>
      <c r="B50" s="190"/>
      <c r="C50" s="54"/>
      <c r="D50" s="1139" t="s">
        <v>280</v>
      </c>
      <c r="E50" s="1140"/>
      <c r="F50" s="1139"/>
      <c r="G50" s="1139"/>
      <c r="H50" s="1141">
        <v>24051</v>
      </c>
      <c r="I50" s="1141">
        <v>28563</v>
      </c>
      <c r="J50" s="1141">
        <v>29844</v>
      </c>
      <c r="K50" s="1141">
        <v>32082</v>
      </c>
      <c r="L50" s="1141">
        <v>32940</v>
      </c>
      <c r="M50" s="1141">
        <v>34360</v>
      </c>
      <c r="N50" s="1141">
        <v>34814</v>
      </c>
      <c r="O50" s="1142">
        <v>35566</v>
      </c>
      <c r="P50" s="1141">
        <v>35774</v>
      </c>
      <c r="Q50" s="1141">
        <v>37587</v>
      </c>
      <c r="R50" s="1141">
        <v>37077</v>
      </c>
      <c r="S50" s="1143">
        <v>37752</v>
      </c>
      <c r="T50" s="1143">
        <v>38641</v>
      </c>
      <c r="U50" s="1143">
        <v>39375</v>
      </c>
      <c r="V50" s="1143">
        <v>37534</v>
      </c>
      <c r="W50" s="1143">
        <v>36757</v>
      </c>
      <c r="X50" s="698">
        <v>38313</v>
      </c>
      <c r="Y50" s="697">
        <v>43427</v>
      </c>
      <c r="Z50" s="697">
        <v>44974</v>
      </c>
      <c r="AA50" s="1142">
        <v>47028</v>
      </c>
      <c r="AB50" s="1142">
        <v>47860</v>
      </c>
      <c r="AC50" s="1142">
        <v>46652</v>
      </c>
      <c r="AD50" s="1142">
        <v>45049</v>
      </c>
      <c r="AE50" s="1608">
        <v>44137</v>
      </c>
    </row>
    <row r="51" spans="1:38" s="86" customFormat="1" ht="11.1" customHeight="1">
      <c r="A51" s="189"/>
      <c r="B51" s="190"/>
      <c r="C51" s="54"/>
      <c r="D51" s="1101"/>
      <c r="E51" s="1037" t="s">
        <v>281</v>
      </c>
      <c r="F51" s="1101"/>
      <c r="G51" s="1101"/>
      <c r="H51" s="1091">
        <v>11081</v>
      </c>
      <c r="I51" s="1091">
        <v>12785</v>
      </c>
      <c r="J51" s="1091">
        <v>13100</v>
      </c>
      <c r="K51" s="1091">
        <v>13579</v>
      </c>
      <c r="L51" s="1091">
        <v>13868</v>
      </c>
      <c r="M51" s="1091">
        <v>14446</v>
      </c>
      <c r="N51" s="1087">
        <v>14201</v>
      </c>
      <c r="O51" s="1087">
        <v>14620</v>
      </c>
      <c r="P51" s="1087">
        <v>14690</v>
      </c>
      <c r="Q51" s="1087">
        <v>15197</v>
      </c>
      <c r="R51" s="1087">
        <v>14873</v>
      </c>
      <c r="S51" s="1137">
        <v>14874</v>
      </c>
      <c r="T51" s="1137">
        <v>15323</v>
      </c>
      <c r="U51" s="1137">
        <v>15695</v>
      </c>
      <c r="V51" s="1137">
        <v>15619</v>
      </c>
      <c r="W51" s="1137">
        <v>15623</v>
      </c>
      <c r="X51" s="693">
        <v>17157</v>
      </c>
      <c r="Y51" s="1207">
        <v>20790</v>
      </c>
      <c r="Z51" s="1207">
        <v>22026</v>
      </c>
      <c r="AA51" s="1681">
        <v>25429</v>
      </c>
      <c r="AB51" s="1681">
        <v>26218</v>
      </c>
      <c r="AC51" s="1681">
        <v>25432</v>
      </c>
      <c r="AD51" s="1681">
        <v>24548</v>
      </c>
      <c r="AE51" s="1647">
        <v>24015</v>
      </c>
      <c r="AF51" s="992"/>
      <c r="AG51" s="992"/>
      <c r="AH51" s="992"/>
    </row>
    <row r="52" spans="1:38" s="86" customFormat="1" ht="11.1" customHeight="1">
      <c r="A52" s="189"/>
      <c r="B52" s="190"/>
      <c r="C52" s="54"/>
      <c r="D52" s="1110"/>
      <c r="E52" s="1144" t="s">
        <v>282</v>
      </c>
      <c r="F52" s="1110"/>
      <c r="G52" s="1110"/>
      <c r="H52" s="1092">
        <v>12970</v>
      </c>
      <c r="I52" s="1092">
        <v>15778</v>
      </c>
      <c r="J52" s="1092">
        <v>16744</v>
      </c>
      <c r="K52" s="1092">
        <v>18503</v>
      </c>
      <c r="L52" s="1092">
        <v>19072</v>
      </c>
      <c r="M52" s="1092">
        <v>19914</v>
      </c>
      <c r="N52" s="1092">
        <v>20613</v>
      </c>
      <c r="O52" s="1092">
        <v>20946</v>
      </c>
      <c r="P52" s="1092">
        <v>21084</v>
      </c>
      <c r="Q52" s="1092">
        <v>22390</v>
      </c>
      <c r="R52" s="1092">
        <v>22204</v>
      </c>
      <c r="S52" s="1138">
        <v>22878</v>
      </c>
      <c r="T52" s="1138">
        <v>23318</v>
      </c>
      <c r="U52" s="1138">
        <v>23680</v>
      </c>
      <c r="V52" s="1138">
        <v>21915</v>
      </c>
      <c r="W52" s="1138">
        <v>21134</v>
      </c>
      <c r="X52" s="694">
        <v>21156</v>
      </c>
      <c r="Y52" s="1484">
        <v>22637</v>
      </c>
      <c r="Z52" s="1484">
        <v>22948</v>
      </c>
      <c r="AA52" s="1682">
        <v>21599</v>
      </c>
      <c r="AB52" s="1682">
        <v>21642</v>
      </c>
      <c r="AC52" s="1682">
        <v>21220</v>
      </c>
      <c r="AD52" s="1682">
        <v>20501</v>
      </c>
      <c r="AE52" s="1699">
        <v>20122</v>
      </c>
      <c r="AF52" s="992"/>
      <c r="AG52" s="992"/>
      <c r="AH52" s="992"/>
    </row>
    <row r="53" spans="1:38" s="1" customFormat="1" ht="11.1" customHeight="1">
      <c r="A53" s="189"/>
      <c r="B53" s="190"/>
      <c r="C53" s="52"/>
      <c r="D53" s="268"/>
      <c r="E53" s="111"/>
      <c r="F53" s="268"/>
      <c r="G53" s="268"/>
      <c r="H53" s="269"/>
      <c r="I53" s="269"/>
      <c r="J53" s="111"/>
      <c r="K53" s="34"/>
      <c r="L53" s="34"/>
      <c r="M53" s="34"/>
      <c r="N53" s="34"/>
      <c r="O53" s="34"/>
      <c r="P53" s="34"/>
      <c r="Q53" s="34"/>
      <c r="R53" s="34"/>
      <c r="S53" s="277"/>
      <c r="T53" s="277"/>
      <c r="U53" s="277"/>
      <c r="V53" s="1137"/>
      <c r="W53" s="1137"/>
      <c r="X53" s="693"/>
      <c r="Y53" s="1207"/>
      <c r="Z53" s="1207"/>
      <c r="AA53" s="1207"/>
      <c r="AB53" s="1207"/>
      <c r="AC53" s="1207"/>
      <c r="AD53" s="1207"/>
      <c r="AE53" s="1207"/>
      <c r="AF53" s="992"/>
      <c r="AG53" s="992"/>
      <c r="AH53" s="992"/>
      <c r="AI53" s="86"/>
      <c r="AJ53" s="86"/>
      <c r="AK53" s="86"/>
      <c r="AL53" s="86"/>
    </row>
    <row r="54" spans="1:38" s="1" customFormat="1" ht="11.1" customHeight="1">
      <c r="A54" s="189"/>
      <c r="B54" s="190"/>
      <c r="C54" s="379"/>
      <c r="D54" s="177"/>
      <c r="E54" s="17"/>
      <c r="F54" s="17"/>
      <c r="G54" s="17"/>
      <c r="H54" s="34"/>
      <c r="I54" s="34"/>
      <c r="J54" s="34"/>
      <c r="K54" s="34"/>
      <c r="L54" s="34"/>
      <c r="M54" s="34"/>
      <c r="N54" s="34"/>
      <c r="O54" s="34"/>
      <c r="P54" s="34"/>
      <c r="Q54" s="34"/>
      <c r="R54" s="34"/>
      <c r="S54" s="277"/>
      <c r="T54" s="277"/>
      <c r="U54" s="277"/>
      <c r="V54" s="1137"/>
      <c r="W54" s="1137"/>
      <c r="X54" s="693"/>
      <c r="Y54" s="1207"/>
      <c r="Z54" s="1207"/>
      <c r="AA54" s="1207"/>
      <c r="AB54" s="1207"/>
      <c r="AC54" s="1207"/>
      <c r="AD54" s="1207"/>
      <c r="AE54" s="1207"/>
      <c r="AF54" s="992"/>
      <c r="AG54" s="992"/>
      <c r="AH54" s="992"/>
      <c r="AI54" s="86"/>
      <c r="AJ54" s="86"/>
      <c r="AK54" s="86"/>
      <c r="AL54" s="86"/>
    </row>
    <row r="55" spans="1:38" ht="11.1" customHeight="1">
      <c r="A55" s="182"/>
      <c r="B55" s="183"/>
      <c r="C55" s="111"/>
      <c r="D55" s="334" t="s">
        <v>291</v>
      </c>
      <c r="E55" s="336"/>
      <c r="F55" s="336"/>
      <c r="G55" s="336"/>
      <c r="H55" s="17"/>
      <c r="I55" s="17"/>
      <c r="J55" s="17"/>
      <c r="K55" s="17"/>
      <c r="L55" s="212"/>
      <c r="M55" s="319"/>
      <c r="N55" s="319"/>
      <c r="O55" s="319"/>
      <c r="P55" s="319"/>
      <c r="Q55" s="319"/>
      <c r="R55" s="319"/>
      <c r="S55" s="460"/>
      <c r="T55" s="460"/>
      <c r="U55" s="460"/>
      <c r="V55" s="1279"/>
      <c r="W55" s="1279"/>
      <c r="X55" s="460"/>
      <c r="Y55" s="345"/>
      <c r="Z55" s="345"/>
      <c r="AA55" s="345"/>
      <c r="AB55" s="345"/>
      <c r="AC55" s="345"/>
      <c r="AD55" s="345"/>
      <c r="AE55" s="345" t="s">
        <v>562</v>
      </c>
      <c r="AF55" s="460"/>
      <c r="AG55" s="460"/>
      <c r="AH55" s="460"/>
      <c r="AI55" s="86"/>
      <c r="AJ55" s="86"/>
      <c r="AK55" s="87"/>
      <c r="AL55" s="87"/>
    </row>
    <row r="56" spans="1:38" ht="11.1" customHeight="1">
      <c r="A56" s="182"/>
      <c r="B56" s="183"/>
      <c r="C56" s="54"/>
      <c r="D56" s="1145" t="s">
        <v>283</v>
      </c>
      <c r="E56" s="1146"/>
      <c r="F56" s="1147"/>
      <c r="G56" s="1147"/>
      <c r="H56" s="1148">
        <v>122523</v>
      </c>
      <c r="I56" s="1148">
        <v>147712</v>
      </c>
      <c r="J56" s="1148">
        <v>155118</v>
      </c>
      <c r="K56" s="1148">
        <v>156476</v>
      </c>
      <c r="L56" s="1148">
        <v>155533</v>
      </c>
      <c r="M56" s="1148">
        <v>154742</v>
      </c>
      <c r="N56" s="1148">
        <v>156331</v>
      </c>
      <c r="O56" s="1148">
        <v>157677</v>
      </c>
      <c r="P56" s="1148">
        <v>157041</v>
      </c>
      <c r="Q56" s="1148">
        <v>155488</v>
      </c>
      <c r="R56" s="1148">
        <v>154799</v>
      </c>
      <c r="S56" s="1149">
        <v>155768</v>
      </c>
      <c r="T56" s="1149">
        <v>156367</v>
      </c>
      <c r="U56" s="1149">
        <v>156511</v>
      </c>
      <c r="V56" s="1149">
        <v>169122</v>
      </c>
      <c r="W56" s="1149">
        <v>174971</v>
      </c>
      <c r="X56" s="702">
        <v>180146</v>
      </c>
      <c r="Y56" s="701">
        <v>186110</v>
      </c>
      <c r="Z56" s="701">
        <v>211703</v>
      </c>
      <c r="AA56" s="1148">
        <v>214652</v>
      </c>
      <c r="AB56" s="1148">
        <v>217568</v>
      </c>
      <c r="AC56" s="1148">
        <v>219630</v>
      </c>
      <c r="AD56" s="1148">
        <v>221479</v>
      </c>
      <c r="AE56" s="1619">
        <v>225684</v>
      </c>
      <c r="AF56" s="847"/>
      <c r="AG56" s="847"/>
      <c r="AH56" s="847"/>
      <c r="AI56" s="86"/>
      <c r="AJ56" s="86"/>
      <c r="AK56" s="87"/>
      <c r="AL56" s="87"/>
    </row>
    <row r="57" spans="1:38" ht="12.75" customHeight="1">
      <c r="A57" s="182"/>
      <c r="B57" s="183"/>
      <c r="C57" s="54"/>
      <c r="D57" s="1101"/>
      <c r="E57" s="1100" t="s">
        <v>459</v>
      </c>
      <c r="F57" s="1150"/>
      <c r="G57" s="1150"/>
      <c r="H57" s="1151">
        <v>100408</v>
      </c>
      <c r="I57" s="1151">
        <v>121525</v>
      </c>
      <c r="J57" s="1151">
        <v>123163</v>
      </c>
      <c r="K57" s="1151">
        <v>124977</v>
      </c>
      <c r="L57" s="1151">
        <v>125228</v>
      </c>
      <c r="M57" s="1151">
        <v>124660</v>
      </c>
      <c r="N57" s="1152">
        <v>122877</v>
      </c>
      <c r="O57" s="1151">
        <v>123052</v>
      </c>
      <c r="P57" s="1152">
        <v>122924</v>
      </c>
      <c r="Q57" s="1152">
        <v>121562</v>
      </c>
      <c r="R57" s="1152">
        <v>120033</v>
      </c>
      <c r="S57" s="1153">
        <v>120688</v>
      </c>
      <c r="T57" s="1153">
        <v>121572</v>
      </c>
      <c r="U57" s="1153">
        <v>122382</v>
      </c>
      <c r="V57" s="1153">
        <v>132725</v>
      </c>
      <c r="W57" s="1153">
        <v>140493</v>
      </c>
      <c r="X57" s="705">
        <v>147293</v>
      </c>
      <c r="Y57" s="933">
        <v>153740</v>
      </c>
      <c r="Z57" s="933">
        <v>178844</v>
      </c>
      <c r="AA57" s="1683">
        <v>182762</v>
      </c>
      <c r="AB57" s="1683">
        <v>187039</v>
      </c>
      <c r="AC57" s="1683">
        <v>188268</v>
      </c>
      <c r="AD57" s="1683">
        <v>186353</v>
      </c>
      <c r="AE57" s="1624">
        <v>189208</v>
      </c>
      <c r="AF57" s="847"/>
      <c r="AG57" s="847"/>
      <c r="AH57" s="847"/>
      <c r="AI57" s="86"/>
      <c r="AJ57" s="86"/>
      <c r="AK57" s="87"/>
      <c r="AL57" s="87"/>
    </row>
    <row r="58" spans="1:38" ht="11.25" customHeight="1">
      <c r="A58" s="182"/>
      <c r="B58" s="183"/>
      <c r="C58" s="54"/>
      <c r="D58" s="1101"/>
      <c r="E58" s="1100" t="s">
        <v>35</v>
      </c>
      <c r="F58" s="1154"/>
      <c r="G58" s="1154"/>
      <c r="H58" s="1155">
        <v>22115</v>
      </c>
      <c r="I58" s="1155">
        <v>26187</v>
      </c>
      <c r="J58" s="1155">
        <v>31955</v>
      </c>
      <c r="K58" s="1155">
        <v>31499</v>
      </c>
      <c r="L58" s="1155">
        <v>30305</v>
      </c>
      <c r="M58" s="1155">
        <v>30082</v>
      </c>
      <c r="N58" s="1155">
        <v>33454</v>
      </c>
      <c r="O58" s="1156">
        <v>34625</v>
      </c>
      <c r="P58" s="1155">
        <v>34117</v>
      </c>
      <c r="Q58" s="1155">
        <v>33926</v>
      </c>
      <c r="R58" s="1155">
        <v>34766</v>
      </c>
      <c r="S58" s="1157">
        <v>35080</v>
      </c>
      <c r="T58" s="1157">
        <v>34795</v>
      </c>
      <c r="U58" s="1157">
        <v>34129</v>
      </c>
      <c r="V58" s="1157">
        <v>36397</v>
      </c>
      <c r="W58" s="1157">
        <v>34478</v>
      </c>
      <c r="X58" s="709">
        <v>32853</v>
      </c>
      <c r="Y58" s="707">
        <v>32370</v>
      </c>
      <c r="Z58" s="707">
        <v>32859</v>
      </c>
      <c r="AA58" s="1155">
        <v>31890</v>
      </c>
      <c r="AB58" s="1155">
        <v>30529</v>
      </c>
      <c r="AC58" s="1155">
        <v>31362</v>
      </c>
      <c r="AD58" s="1155">
        <v>35126</v>
      </c>
      <c r="AE58" s="1622">
        <v>36476</v>
      </c>
      <c r="AF58" s="847"/>
      <c r="AG58" s="847"/>
      <c r="AH58" s="847"/>
      <c r="AI58" s="86"/>
      <c r="AJ58" s="86"/>
      <c r="AK58" s="87"/>
      <c r="AL58" s="87"/>
    </row>
    <row r="59" spans="1:38" s="87" customFormat="1" ht="11.1" customHeight="1">
      <c r="A59" s="182"/>
      <c r="B59" s="183"/>
      <c r="C59" s="54"/>
      <c r="D59" s="1158" t="s">
        <v>285</v>
      </c>
      <c r="E59" s="1005"/>
      <c r="F59" s="1159"/>
      <c r="G59" s="1160"/>
      <c r="H59" s="1161">
        <v>344170</v>
      </c>
      <c r="I59" s="1161">
        <v>365738</v>
      </c>
      <c r="J59" s="1161">
        <v>375102</v>
      </c>
      <c r="K59" s="1161">
        <v>378199</v>
      </c>
      <c r="L59" s="1161">
        <v>379993</v>
      </c>
      <c r="M59" s="1161">
        <v>380002</v>
      </c>
      <c r="N59" s="1161">
        <v>378124</v>
      </c>
      <c r="O59" s="1162">
        <v>377540</v>
      </c>
      <c r="P59" s="1161">
        <v>378327</v>
      </c>
      <c r="Q59" s="1161">
        <v>381316</v>
      </c>
      <c r="R59" s="1161">
        <v>394490</v>
      </c>
      <c r="S59" s="1163">
        <v>398383</v>
      </c>
      <c r="T59" s="1163">
        <v>400970</v>
      </c>
      <c r="U59" s="1163">
        <v>403657</v>
      </c>
      <c r="V59" s="1163">
        <v>410618</v>
      </c>
      <c r="W59" s="1163">
        <v>410904</v>
      </c>
      <c r="X59" s="715">
        <v>412908</v>
      </c>
      <c r="Y59" s="714">
        <v>418416</v>
      </c>
      <c r="Z59" s="714">
        <v>455854</v>
      </c>
      <c r="AA59" s="1162">
        <v>467453</v>
      </c>
      <c r="AB59" s="1162">
        <v>477459</v>
      </c>
      <c r="AC59" s="1162">
        <v>484579</v>
      </c>
      <c r="AD59" s="1162">
        <v>501652</v>
      </c>
      <c r="AE59" s="1620">
        <v>508401</v>
      </c>
      <c r="AF59" s="847"/>
      <c r="AG59" s="847"/>
      <c r="AH59" s="847"/>
      <c r="AI59" s="86"/>
      <c r="AJ59" s="86"/>
    </row>
    <row r="60" spans="1:38" ht="11.1" customHeight="1">
      <c r="A60" s="182"/>
      <c r="B60" s="183"/>
      <c r="C60" s="54"/>
      <c r="D60" s="1086" t="s">
        <v>286</v>
      </c>
      <c r="E60" s="1013"/>
      <c r="F60" s="1164"/>
      <c r="G60" s="1164"/>
      <c r="H60" s="1156">
        <v>370785</v>
      </c>
      <c r="I60" s="1156">
        <v>396177</v>
      </c>
      <c r="J60" s="1156">
        <v>406248</v>
      </c>
      <c r="K60" s="1156">
        <v>409480</v>
      </c>
      <c r="L60" s="1156">
        <v>410826</v>
      </c>
      <c r="M60" s="1156">
        <v>411051</v>
      </c>
      <c r="N60" s="1156">
        <v>413196</v>
      </c>
      <c r="O60" s="1156">
        <v>413064</v>
      </c>
      <c r="P60" s="1156">
        <v>414283</v>
      </c>
      <c r="Q60" s="1156">
        <v>417452</v>
      </c>
      <c r="R60" s="1156">
        <v>430300</v>
      </c>
      <c r="S60" s="1165">
        <v>435062</v>
      </c>
      <c r="T60" s="1165">
        <v>437848</v>
      </c>
      <c r="U60" s="1165">
        <v>440999</v>
      </c>
      <c r="V60" s="1165">
        <v>453407</v>
      </c>
      <c r="W60" s="1165">
        <v>456685</v>
      </c>
      <c r="X60" s="716">
        <v>459118</v>
      </c>
      <c r="Y60" s="708">
        <v>465468</v>
      </c>
      <c r="Z60" s="708">
        <v>503336</v>
      </c>
      <c r="AA60" s="1156">
        <v>517049</v>
      </c>
      <c r="AB60" s="1156">
        <v>527681</v>
      </c>
      <c r="AC60" s="1156">
        <v>535067</v>
      </c>
      <c r="AD60" s="1156">
        <v>553627</v>
      </c>
      <c r="AE60" s="1621">
        <v>561516</v>
      </c>
      <c r="AF60" s="847"/>
      <c r="AG60" s="847"/>
      <c r="AH60" s="847"/>
      <c r="AI60" s="86"/>
      <c r="AJ60" s="86"/>
      <c r="AK60" s="87"/>
      <c r="AL60" s="87"/>
    </row>
    <row r="61" spans="1:38" ht="11.1" customHeight="1">
      <c r="A61" s="182"/>
      <c r="B61" s="183"/>
      <c r="C61" s="54"/>
      <c r="D61" s="1086" t="s">
        <v>287</v>
      </c>
      <c r="E61" s="1013"/>
      <c r="F61" s="1164"/>
      <c r="G61" s="1164"/>
      <c r="H61" s="1156">
        <v>408249</v>
      </c>
      <c r="I61" s="1156">
        <v>440270</v>
      </c>
      <c r="J61" s="1156">
        <v>453145</v>
      </c>
      <c r="K61" s="1156">
        <v>457023</v>
      </c>
      <c r="L61" s="1156">
        <v>458497</v>
      </c>
      <c r="M61" s="1156">
        <v>458277</v>
      </c>
      <c r="N61" s="1155">
        <v>461714</v>
      </c>
      <c r="O61" s="1155">
        <v>462242</v>
      </c>
      <c r="P61" s="1155">
        <v>463409</v>
      </c>
      <c r="Q61" s="1155">
        <v>466475</v>
      </c>
      <c r="R61" s="1155">
        <v>480409</v>
      </c>
      <c r="S61" s="1157">
        <v>485120</v>
      </c>
      <c r="T61" s="1157">
        <v>487733</v>
      </c>
      <c r="U61" s="1157">
        <v>490507</v>
      </c>
      <c r="V61" s="1157">
        <v>505053</v>
      </c>
      <c r="W61" s="1157">
        <v>508428</v>
      </c>
      <c r="X61" s="709">
        <v>511025</v>
      </c>
      <c r="Y61" s="707">
        <v>516850</v>
      </c>
      <c r="Z61" s="707">
        <v>556269</v>
      </c>
      <c r="AA61" s="1155">
        <v>568860</v>
      </c>
      <c r="AB61" s="1155">
        <v>578827</v>
      </c>
      <c r="AC61" s="1155">
        <v>586008</v>
      </c>
      <c r="AD61" s="1155">
        <v>604825</v>
      </c>
      <c r="AE61" s="1622">
        <v>612713</v>
      </c>
      <c r="AF61" s="847"/>
      <c r="AG61" s="847"/>
      <c r="AH61" s="847"/>
      <c r="AI61" s="86"/>
      <c r="AJ61" s="86"/>
      <c r="AK61" s="86"/>
      <c r="AL61" s="87"/>
    </row>
    <row r="62" spans="1:38" ht="11.1" customHeight="1">
      <c r="A62" s="182"/>
      <c r="B62" s="183"/>
      <c r="C62" s="54"/>
      <c r="D62" s="1158" t="s">
        <v>288</v>
      </c>
      <c r="E62" s="1005"/>
      <c r="F62" s="1159"/>
      <c r="G62" s="1160"/>
      <c r="H62" s="1166">
        <v>0.35599999999999998</v>
      </c>
      <c r="I62" s="1166">
        <v>0.40389999999999998</v>
      </c>
      <c r="J62" s="1166">
        <v>0.41349999999999998</v>
      </c>
      <c r="K62" s="1166">
        <v>0.41370000000000001</v>
      </c>
      <c r="L62" s="1166">
        <v>0.4093</v>
      </c>
      <c r="M62" s="1166">
        <v>0.40720000000000001</v>
      </c>
      <c r="N62" s="1166">
        <v>0.41339999999999999</v>
      </c>
      <c r="O62" s="1167">
        <v>0.41764316363828996</v>
      </c>
      <c r="P62" s="1166">
        <v>0.41509064909456633</v>
      </c>
      <c r="Q62" s="1166">
        <v>0.40776678660218824</v>
      </c>
      <c r="R62" s="1166">
        <v>0.39240284924839669</v>
      </c>
      <c r="S62" s="1168">
        <f>S56/S59</f>
        <v>0.39100062000637575</v>
      </c>
      <c r="T62" s="1168">
        <v>0.38997181834052425</v>
      </c>
      <c r="U62" s="1168">
        <v>0.38773265420889519</v>
      </c>
      <c r="V62" s="1168">
        <v>0.41187429679166526</v>
      </c>
      <c r="W62" s="1168">
        <v>0.42581965617273132</v>
      </c>
      <c r="X62" s="1432">
        <v>0.43630000000000002</v>
      </c>
      <c r="Y62" s="1490">
        <v>0.44479999999999997</v>
      </c>
      <c r="Z62" s="1490">
        <v>0.46440965747805218</v>
      </c>
      <c r="AA62" s="1684">
        <v>0.4592</v>
      </c>
      <c r="AB62" s="1684">
        <v>0.45569999999999999</v>
      </c>
      <c r="AC62" s="1684">
        <v>0.45319999999999999</v>
      </c>
      <c r="AD62" s="1684">
        <v>0.4415</v>
      </c>
      <c r="AE62" s="1704">
        <v>0.44390000000000002</v>
      </c>
      <c r="AF62" s="1426"/>
      <c r="AG62" s="1426"/>
      <c r="AH62" s="1426"/>
      <c r="AI62" s="86"/>
      <c r="AJ62" s="86"/>
      <c r="AK62" s="86"/>
      <c r="AL62" s="87"/>
    </row>
    <row r="63" spans="1:38" s="87" customFormat="1" ht="11.1" customHeight="1">
      <c r="A63" s="182"/>
      <c r="B63" s="183"/>
      <c r="C63" s="54"/>
      <c r="D63" s="1086" t="s">
        <v>109</v>
      </c>
      <c r="E63" s="1013"/>
      <c r="F63" s="1164"/>
      <c r="G63" s="1164"/>
      <c r="H63" s="1167">
        <v>0.33040000000000003</v>
      </c>
      <c r="I63" s="1167">
        <v>0.37280000000000002</v>
      </c>
      <c r="J63" s="1167">
        <v>0.38179999999999997</v>
      </c>
      <c r="K63" s="1167">
        <v>0.3821</v>
      </c>
      <c r="L63" s="1167">
        <v>0.37859999999999999</v>
      </c>
      <c r="M63" s="1167">
        <v>0.3765</v>
      </c>
      <c r="N63" s="1167">
        <v>0.37830000000000003</v>
      </c>
      <c r="O63" s="1167">
        <v>0.38172535006681774</v>
      </c>
      <c r="P63" s="1167">
        <v>0.37906455249189563</v>
      </c>
      <c r="Q63" s="1167">
        <v>0.37246917010818009</v>
      </c>
      <c r="R63" s="1167">
        <v>0.35974668835696028</v>
      </c>
      <c r="S63" s="1169">
        <f>S56/S60</f>
        <v>0.35803632585700429</v>
      </c>
      <c r="T63" s="1169">
        <v>0.35712621731742522</v>
      </c>
      <c r="U63" s="1169">
        <v>0.35490103152161345</v>
      </c>
      <c r="V63" s="1169">
        <v>0.37299824663939218</v>
      </c>
      <c r="W63" s="1169">
        <v>0.38313279393892946</v>
      </c>
      <c r="X63" s="1426">
        <v>0.39240000000000003</v>
      </c>
      <c r="Y63" s="1468">
        <v>0.39979999999999999</v>
      </c>
      <c r="Z63" s="1468">
        <v>0.42059223792825995</v>
      </c>
      <c r="AA63" s="1685">
        <v>0.41510000000000002</v>
      </c>
      <c r="AB63" s="1685">
        <v>0.4123</v>
      </c>
      <c r="AC63" s="1685">
        <v>0.41049999999999998</v>
      </c>
      <c r="AD63" s="1685">
        <v>0.40010000000000001</v>
      </c>
      <c r="AE63" s="1705">
        <v>0.40189999999999998</v>
      </c>
      <c r="AF63" s="1426"/>
      <c r="AG63" s="1426"/>
      <c r="AH63" s="1426"/>
      <c r="AI63" s="86"/>
      <c r="AJ63" s="86"/>
      <c r="AK63" s="86"/>
    </row>
    <row r="64" spans="1:38" ht="11.1" customHeight="1">
      <c r="A64" s="182"/>
      <c r="B64" s="183"/>
      <c r="C64" s="54"/>
      <c r="D64" s="1114" t="s">
        <v>289</v>
      </c>
      <c r="E64" s="1113"/>
      <c r="F64" s="1170"/>
      <c r="G64" s="1170"/>
      <c r="H64" s="1171">
        <v>0.30009999999999998</v>
      </c>
      <c r="I64" s="1171">
        <v>0.33550000000000002</v>
      </c>
      <c r="J64" s="1171">
        <v>0.34229999999999999</v>
      </c>
      <c r="K64" s="1171">
        <v>0.34239999999999998</v>
      </c>
      <c r="L64" s="1171">
        <v>0.3392</v>
      </c>
      <c r="M64" s="1171">
        <v>0.3377</v>
      </c>
      <c r="N64" s="1171">
        <v>0.33860000000000001</v>
      </c>
      <c r="O64" s="1172">
        <v>0.34111352927687227</v>
      </c>
      <c r="P64" s="1171">
        <v>0.33887990953995284</v>
      </c>
      <c r="Q64" s="1171">
        <v>0.33332547296210946</v>
      </c>
      <c r="R64" s="1171">
        <v>0.32222335551582088</v>
      </c>
      <c r="S64" s="1173">
        <f>S56/S61</f>
        <v>0.32109168865435356</v>
      </c>
      <c r="T64" s="1173">
        <v>0.32059959034963803</v>
      </c>
      <c r="U64" s="1173">
        <v>0.31908005390341015</v>
      </c>
      <c r="V64" s="1173">
        <v>0.33485658168023269</v>
      </c>
      <c r="W64" s="1173">
        <v>0.34414115666328371</v>
      </c>
      <c r="X64" s="1433">
        <v>0.35249999999999998</v>
      </c>
      <c r="Y64" s="717">
        <v>0.36009999999999998</v>
      </c>
      <c r="Z64" s="717">
        <v>0.38057050611384957</v>
      </c>
      <c r="AA64" s="1171">
        <v>0.37730000000000002</v>
      </c>
      <c r="AB64" s="1171">
        <v>0.37590000000000001</v>
      </c>
      <c r="AC64" s="1171">
        <v>0.37480000000000002</v>
      </c>
      <c r="AD64" s="1171">
        <v>0.36620000000000003</v>
      </c>
      <c r="AE64" s="1706">
        <v>0.36830000000000002</v>
      </c>
      <c r="AF64" s="1426"/>
      <c r="AG64" s="1426"/>
      <c r="AH64" s="1426"/>
      <c r="AI64" s="86"/>
      <c r="AJ64" s="86"/>
      <c r="AK64" s="86"/>
      <c r="AL64" s="87"/>
    </row>
    <row r="65" spans="1:38" ht="11.1" customHeight="1">
      <c r="A65" s="182"/>
      <c r="B65" s="389"/>
      <c r="C65" s="54"/>
      <c r="D65" s="101"/>
      <c r="E65" s="101"/>
      <c r="F65" s="101"/>
      <c r="G65" s="101"/>
      <c r="H65" s="38"/>
      <c r="I65" s="38"/>
      <c r="J65" s="101"/>
      <c r="K65" s="38"/>
      <c r="L65" s="38"/>
      <c r="M65" s="38"/>
      <c r="N65" s="38"/>
      <c r="O65" s="416"/>
      <c r="P65" s="425"/>
      <c r="Q65" s="417"/>
      <c r="R65" s="417"/>
      <c r="S65" s="476"/>
      <c r="T65" s="476"/>
      <c r="U65" s="476"/>
      <c r="V65" s="1335"/>
      <c r="W65" s="1335"/>
      <c r="X65" s="476"/>
      <c r="Y65" s="405"/>
      <c r="Z65" s="405"/>
      <c r="AA65" s="405"/>
      <c r="AB65" s="405"/>
      <c r="AC65" s="405"/>
      <c r="AD65" s="405"/>
      <c r="AE65" s="405"/>
      <c r="AF65" s="476"/>
      <c r="AG65" s="476"/>
      <c r="AH65" s="476"/>
      <c r="AI65" s="86"/>
      <c r="AJ65" s="86"/>
      <c r="AK65" s="86"/>
      <c r="AL65" s="87"/>
    </row>
    <row r="66" spans="1:38" ht="11.1" customHeight="1">
      <c r="A66" s="182"/>
      <c r="B66" s="183"/>
      <c r="C66" s="390"/>
      <c r="D66" s="344"/>
      <c r="E66" s="344"/>
      <c r="F66" s="344"/>
      <c r="G66" s="344"/>
      <c r="H66" s="38"/>
      <c r="I66" s="38"/>
      <c r="J66" s="38"/>
      <c r="K66" s="38"/>
      <c r="L66" s="38"/>
      <c r="M66" s="38"/>
      <c r="N66" s="38"/>
      <c r="O66" s="417"/>
      <c r="P66" s="417"/>
      <c r="Q66" s="417"/>
      <c r="R66" s="417"/>
      <c r="S66" s="476"/>
      <c r="T66" s="476"/>
      <c r="U66" s="476"/>
      <c r="V66" s="1335"/>
      <c r="W66" s="1335"/>
      <c r="X66" s="476"/>
      <c r="Y66" s="405"/>
      <c r="Z66" s="405"/>
      <c r="AA66" s="405"/>
      <c r="AB66" s="405"/>
      <c r="AC66" s="405"/>
      <c r="AD66" s="405"/>
      <c r="AE66" s="405"/>
      <c r="AF66" s="476"/>
      <c r="AG66" s="476"/>
      <c r="AH66" s="476"/>
      <c r="AI66" s="86"/>
      <c r="AJ66" s="86"/>
      <c r="AK66" s="86"/>
      <c r="AL66" s="87"/>
    </row>
    <row r="67" spans="1:38" ht="11.1" customHeight="1">
      <c r="A67" s="182"/>
      <c r="B67" s="183"/>
      <c r="C67" s="229"/>
      <c r="D67" s="334" t="s">
        <v>292</v>
      </c>
      <c r="E67" s="336"/>
      <c r="F67" s="336"/>
      <c r="G67" s="336"/>
      <c r="H67" s="17"/>
      <c r="I67" s="17"/>
      <c r="J67" s="17"/>
      <c r="K67" s="17"/>
      <c r="L67" s="212"/>
      <c r="M67" s="319"/>
      <c r="N67" s="319"/>
      <c r="O67" s="358"/>
      <c r="P67" s="358"/>
      <c r="Q67" s="319"/>
      <c r="R67" s="319"/>
      <c r="S67" s="460"/>
      <c r="T67" s="460"/>
      <c r="U67" s="460"/>
      <c r="V67" s="1279"/>
      <c r="W67" s="1279"/>
      <c r="X67" s="460"/>
      <c r="Y67" s="345"/>
      <c r="Z67" s="345"/>
      <c r="AA67" s="345"/>
      <c r="AB67" s="345"/>
      <c r="AC67" s="345"/>
      <c r="AD67" s="345"/>
      <c r="AE67" s="345" t="s">
        <v>541</v>
      </c>
      <c r="AF67" s="460"/>
      <c r="AG67" s="460"/>
      <c r="AH67" s="460"/>
      <c r="AI67" s="86"/>
      <c r="AJ67" s="86"/>
      <c r="AK67" s="86"/>
      <c r="AL67" s="87"/>
    </row>
    <row r="68" spans="1:38" s="87" customFormat="1" ht="11.1" customHeight="1">
      <c r="A68" s="182"/>
      <c r="B68" s="183"/>
      <c r="C68" s="54"/>
      <c r="D68" s="1147" t="s">
        <v>290</v>
      </c>
      <c r="E68" s="1147"/>
      <c r="F68" s="1147"/>
      <c r="G68" s="1147"/>
      <c r="H68" s="1078">
        <v>0.34</v>
      </c>
      <c r="I68" s="1078">
        <v>0.28999999999999998</v>
      </c>
      <c r="J68" s="1078">
        <v>0.23</v>
      </c>
      <c r="K68" s="1078">
        <v>0.22</v>
      </c>
      <c r="L68" s="1078">
        <v>0.21</v>
      </c>
      <c r="M68" s="1078">
        <v>0.22</v>
      </c>
      <c r="N68" s="1078">
        <v>0.28000000000000003</v>
      </c>
      <c r="O68" s="1174">
        <v>0.28999999999999998</v>
      </c>
      <c r="P68" s="1174">
        <v>0.28000000000000003</v>
      </c>
      <c r="Q68" s="1078">
        <v>0.28000000000000003</v>
      </c>
      <c r="R68" s="1078">
        <v>0.33</v>
      </c>
      <c r="S68" s="1080">
        <v>0.33</v>
      </c>
      <c r="T68" s="1080">
        <v>0.31</v>
      </c>
      <c r="U68" s="1080">
        <v>0.28999999999999998</v>
      </c>
      <c r="V68" s="1080">
        <v>0.24</v>
      </c>
      <c r="W68" s="1080">
        <v>0.21</v>
      </c>
      <c r="X68" s="603">
        <v>0.18</v>
      </c>
      <c r="Y68" s="602">
        <v>0.18</v>
      </c>
      <c r="Z68" s="602">
        <v>0.12</v>
      </c>
      <c r="AA68" s="602">
        <v>0.13</v>
      </c>
      <c r="AB68" s="602">
        <v>0.13</v>
      </c>
      <c r="AC68" s="602">
        <v>0.15</v>
      </c>
      <c r="AD68" s="602">
        <v>0.2</v>
      </c>
      <c r="AE68" s="1635">
        <v>0.22</v>
      </c>
      <c r="AF68" s="1431"/>
      <c r="AG68" s="1431"/>
      <c r="AH68" s="1431"/>
      <c r="AI68" s="86"/>
      <c r="AJ68" s="86"/>
      <c r="AK68" s="86"/>
    </row>
    <row r="69" spans="1:38">
      <c r="A69" s="182"/>
      <c r="B69" s="183"/>
      <c r="C69" s="54"/>
      <c r="D69" s="1101"/>
      <c r="E69" s="1100" t="s">
        <v>284</v>
      </c>
      <c r="F69" s="1150"/>
      <c r="G69" s="1150"/>
      <c r="H69" s="1175">
        <v>0.13</v>
      </c>
      <c r="I69" s="1175">
        <v>0.14000000000000001</v>
      </c>
      <c r="J69" s="1175">
        <v>0.06</v>
      </c>
      <c r="K69" s="1175">
        <v>0.06</v>
      </c>
      <c r="L69" s="1175">
        <v>0.05</v>
      </c>
      <c r="M69" s="1175">
        <v>0.05</v>
      </c>
      <c r="N69" s="1176">
        <v>0.04</v>
      </c>
      <c r="O69" s="1177">
        <v>0.04</v>
      </c>
      <c r="P69" s="1176">
        <v>0.04</v>
      </c>
      <c r="Q69" s="1176">
        <v>0.04</v>
      </c>
      <c r="R69" s="1176">
        <v>0.04</v>
      </c>
      <c r="S69" s="1178">
        <v>0.04</v>
      </c>
      <c r="T69" s="1178">
        <v>0.04</v>
      </c>
      <c r="U69" s="1178">
        <v>0.04</v>
      </c>
      <c r="V69" s="1178">
        <v>0.05</v>
      </c>
      <c r="W69" s="1178">
        <v>0.08</v>
      </c>
      <c r="X69" s="722">
        <v>0.09</v>
      </c>
      <c r="Y69" s="721">
        <v>0.1</v>
      </c>
      <c r="Z69" s="721">
        <v>0.09</v>
      </c>
      <c r="AA69" s="721">
        <v>0.09</v>
      </c>
      <c r="AB69" s="721">
        <v>0.1</v>
      </c>
      <c r="AC69" s="721">
        <v>0.1</v>
      </c>
      <c r="AD69" s="721">
        <v>7.0000000000000007E-2</v>
      </c>
      <c r="AE69" s="1636">
        <v>7.0000000000000007E-2</v>
      </c>
      <c r="AF69" s="1431"/>
      <c r="AG69" s="1431"/>
      <c r="AH69" s="1431"/>
      <c r="AI69" s="86"/>
      <c r="AJ69" s="86"/>
      <c r="AK69" s="86"/>
      <c r="AL69" s="87"/>
    </row>
    <row r="70" spans="1:38" ht="11.25" customHeight="1">
      <c r="A70" s="182"/>
      <c r="B70" s="183"/>
      <c r="C70" s="54"/>
      <c r="D70" s="1110"/>
      <c r="E70" s="1109" t="s">
        <v>48</v>
      </c>
      <c r="F70" s="1154"/>
      <c r="G70" s="1154"/>
      <c r="H70" s="1179">
        <v>1.25</v>
      </c>
      <c r="I70" s="1179">
        <v>0.97</v>
      </c>
      <c r="J70" s="1179">
        <v>0.89</v>
      </c>
      <c r="K70" s="1179">
        <v>0.89</v>
      </c>
      <c r="L70" s="1179">
        <v>0.88</v>
      </c>
      <c r="M70" s="1179">
        <v>0.9</v>
      </c>
      <c r="N70" s="1179">
        <v>1.17</v>
      </c>
      <c r="O70" s="1179">
        <v>1.1399999999999999</v>
      </c>
      <c r="P70" s="1179">
        <v>1.1399999999999999</v>
      </c>
      <c r="Q70" s="1179">
        <v>1.2</v>
      </c>
      <c r="R70" s="1179">
        <v>1.3</v>
      </c>
      <c r="S70" s="1180">
        <v>1.3</v>
      </c>
      <c r="T70" s="1180">
        <v>1.25</v>
      </c>
      <c r="U70" s="1180">
        <v>1.18</v>
      </c>
      <c r="V70" s="1180">
        <v>0.9</v>
      </c>
      <c r="W70" s="1180">
        <v>0.74</v>
      </c>
      <c r="X70" s="1434">
        <v>0.62</v>
      </c>
      <c r="Y70" s="1491">
        <v>0.55000000000000004</v>
      </c>
      <c r="Z70" s="1491">
        <v>0.33</v>
      </c>
      <c r="AA70" s="1491">
        <v>0.33</v>
      </c>
      <c r="AB70" s="1491">
        <v>0.35</v>
      </c>
      <c r="AC70" s="1491">
        <v>0.42</v>
      </c>
      <c r="AD70" s="1491">
        <v>0.85</v>
      </c>
      <c r="AE70" s="1769">
        <v>0.96</v>
      </c>
      <c r="AF70" s="1789"/>
      <c r="AG70" s="1789"/>
      <c r="AH70" s="1789"/>
      <c r="AI70" s="86"/>
      <c r="AJ70" s="86"/>
      <c r="AK70" s="86"/>
      <c r="AL70" s="87"/>
    </row>
    <row r="71" spans="1:38" ht="11.1" customHeight="1">
      <c r="A71" s="182"/>
      <c r="B71" s="183"/>
      <c r="C71" s="267"/>
      <c r="D71" s="101"/>
      <c r="E71" s="101"/>
      <c r="F71" s="101"/>
      <c r="G71" s="101"/>
      <c r="H71" s="23"/>
      <c r="I71" s="23"/>
      <c r="J71" s="101"/>
      <c r="K71" s="23"/>
      <c r="L71" s="23"/>
      <c r="M71" s="23"/>
      <c r="N71" s="407"/>
      <c r="O71" s="407"/>
      <c r="P71" s="407"/>
      <c r="Q71" s="407"/>
      <c r="R71" s="407"/>
      <c r="S71" s="407"/>
      <c r="T71" s="407"/>
      <c r="U71" s="407"/>
      <c r="V71" s="407"/>
      <c r="W71" s="407"/>
      <c r="X71" s="407"/>
      <c r="Y71" s="407"/>
      <c r="Z71" s="407"/>
      <c r="AA71" s="407"/>
      <c r="AB71" s="407"/>
      <c r="AC71" s="407"/>
      <c r="AD71" s="407"/>
      <c r="AE71" s="407"/>
      <c r="AF71" s="407"/>
      <c r="AG71" s="407"/>
      <c r="AH71" s="407"/>
      <c r="AI71" s="87"/>
      <c r="AJ71" s="87"/>
      <c r="AK71" s="86"/>
      <c r="AL71" s="87"/>
    </row>
    <row r="72" spans="1:38" ht="10.5" customHeight="1">
      <c r="A72" s="182"/>
      <c r="B72" s="183"/>
      <c r="C72" s="107"/>
      <c r="D72" s="260"/>
      <c r="E72" s="178"/>
      <c r="F72" s="17"/>
      <c r="G72" s="17"/>
      <c r="H72" s="1794"/>
      <c r="I72" s="39"/>
      <c r="J72" s="39"/>
      <c r="K72" s="39"/>
      <c r="L72" s="264"/>
      <c r="M72" s="359"/>
      <c r="N72" s="359"/>
      <c r="O72" s="359"/>
      <c r="P72" s="359"/>
      <c r="Q72" s="359"/>
      <c r="R72" s="359"/>
      <c r="S72" s="359"/>
      <c r="T72" s="359"/>
      <c r="U72" s="359"/>
      <c r="V72" s="359"/>
      <c r="W72" s="359"/>
      <c r="X72" s="359"/>
      <c r="Y72" s="359"/>
      <c r="Z72" s="359"/>
      <c r="AA72" s="359"/>
      <c r="AB72" s="359"/>
      <c r="AC72" s="359"/>
      <c r="AD72" s="359"/>
      <c r="AE72" s="359">
        <v>10</v>
      </c>
      <c r="AF72" s="359"/>
      <c r="AG72" s="359"/>
      <c r="AH72" s="359"/>
      <c r="AI72" s="87"/>
      <c r="AJ72" s="87"/>
      <c r="AK72" s="86"/>
      <c r="AL72" s="87"/>
    </row>
    <row r="73" spans="1:38">
      <c r="A73" s="411"/>
      <c r="B73" s="412"/>
      <c r="C73" s="53"/>
      <c r="D73" s="92"/>
      <c r="E73" s="41"/>
      <c r="F73" s="42"/>
      <c r="G73" s="42"/>
      <c r="H73" s="1794"/>
      <c r="I73" s="29"/>
      <c r="J73" s="29"/>
      <c r="K73" s="29"/>
      <c r="L73" s="29"/>
      <c r="M73" s="29"/>
      <c r="N73" s="29"/>
      <c r="O73" s="29"/>
      <c r="P73" s="29"/>
      <c r="Q73" s="29"/>
      <c r="R73" s="29"/>
      <c r="S73" s="29"/>
      <c r="T73" s="29"/>
      <c r="U73" s="29"/>
      <c r="V73" s="1267"/>
      <c r="W73" s="1267"/>
      <c r="X73" s="1267"/>
      <c r="Y73" s="1267"/>
      <c r="Z73" s="1267"/>
      <c r="AA73" s="1267"/>
      <c r="AB73" s="1267"/>
      <c r="AC73" s="1267"/>
      <c r="AD73" s="1267"/>
      <c r="AE73" s="1267"/>
      <c r="AF73" s="1267"/>
      <c r="AG73" s="1267"/>
      <c r="AH73" s="1267"/>
      <c r="AI73" s="87"/>
      <c r="AJ73" s="87"/>
      <c r="AK73" s="86"/>
      <c r="AL73" s="87"/>
    </row>
    <row r="74" spans="1:38">
      <c r="A74" s="46"/>
      <c r="C74" s="53"/>
      <c r="AF74" s="90"/>
      <c r="AG74" s="90"/>
      <c r="AH74" s="90"/>
      <c r="AI74" s="87"/>
      <c r="AJ74" s="87"/>
      <c r="AK74" s="86"/>
      <c r="AL74" s="87"/>
    </row>
    <row r="75" spans="1:38">
      <c r="A75" s="46"/>
      <c r="C75" s="53"/>
      <c r="AF75" s="90"/>
      <c r="AG75" s="90"/>
      <c r="AH75" s="90"/>
      <c r="AI75" s="87"/>
      <c r="AJ75" s="87"/>
      <c r="AK75" s="86"/>
      <c r="AL75" s="87"/>
    </row>
    <row r="76" spans="1:38">
      <c r="A76" s="46"/>
      <c r="C76" s="53"/>
      <c r="AF76" s="90"/>
      <c r="AG76" s="90"/>
      <c r="AH76" s="90"/>
      <c r="AI76" s="87"/>
      <c r="AJ76" s="87"/>
      <c r="AK76" s="86"/>
      <c r="AL76" s="87"/>
    </row>
    <row r="77" spans="1:38">
      <c r="A77" s="46"/>
      <c r="C77" s="53"/>
    </row>
    <row r="78" spans="1:38">
      <c r="A78" s="46"/>
      <c r="C78" s="53"/>
    </row>
    <row r="79" spans="1:38">
      <c r="A79" s="46"/>
    </row>
    <row r="80" spans="1:38">
      <c r="A80" s="46"/>
    </row>
    <row r="81" spans="1:3">
      <c r="A81" s="46"/>
    </row>
    <row r="82" spans="1:3">
      <c r="A82" s="46"/>
    </row>
    <row r="83" spans="1:3">
      <c r="A83" s="46"/>
      <c r="C83" s="53"/>
    </row>
    <row r="84" spans="1:3">
      <c r="A84" s="46"/>
      <c r="C84" s="107"/>
    </row>
    <row r="85" spans="1:3">
      <c r="A85" s="46"/>
      <c r="C85" s="107"/>
    </row>
    <row r="86" spans="1:3">
      <c r="A86" s="46"/>
    </row>
    <row r="87" spans="1:3">
      <c r="A87" s="46"/>
    </row>
    <row r="88" spans="1:3">
      <c r="A88" s="46"/>
    </row>
    <row r="89" spans="1:3">
      <c r="A89" s="46"/>
    </row>
    <row r="90" spans="1:3">
      <c r="A90" s="46"/>
    </row>
    <row r="91" spans="1:3">
      <c r="A91" s="46"/>
    </row>
    <row r="92" spans="1:3">
      <c r="A92" s="46"/>
    </row>
    <row r="93" spans="1:3">
      <c r="A93" s="46"/>
    </row>
    <row r="94" spans="1:3">
      <c r="A94" s="46"/>
    </row>
    <row r="95" spans="1:3">
      <c r="A95" s="46"/>
    </row>
    <row r="96" spans="1:3">
      <c r="A96" s="46"/>
    </row>
    <row r="97" spans="1:1">
      <c r="A97" s="46"/>
    </row>
    <row r="98" spans="1:1">
      <c r="A98" s="46"/>
    </row>
    <row r="99" spans="1:1">
      <c r="A99" s="46"/>
    </row>
    <row r="100" spans="1:1">
      <c r="A100" s="46"/>
    </row>
    <row r="101" spans="1:1">
      <c r="A101" s="46"/>
    </row>
    <row r="102" spans="1:1">
      <c r="A102" s="46"/>
    </row>
    <row r="103" spans="1:1">
      <c r="A103" s="46"/>
    </row>
    <row r="104" spans="1:1">
      <c r="A104" s="46"/>
    </row>
    <row r="105" spans="1:1">
      <c r="A105" s="46"/>
    </row>
    <row r="106" spans="1:1">
      <c r="A106" s="46"/>
    </row>
    <row r="107" spans="1:1">
      <c r="A107" s="46"/>
    </row>
    <row r="108" spans="1:1">
      <c r="A108" s="46"/>
    </row>
    <row r="109" spans="1:1">
      <c r="A109" s="46"/>
    </row>
    <row r="110" spans="1:1">
      <c r="A110" s="46"/>
    </row>
    <row r="111" spans="1:1">
      <c r="A111" s="46"/>
    </row>
    <row r="112" spans="1:1">
      <c r="A112" s="46"/>
    </row>
    <row r="113" spans="1:1">
      <c r="A113" s="46"/>
    </row>
    <row r="114" spans="1:1">
      <c r="A114" s="46"/>
    </row>
    <row r="115" spans="1:1">
      <c r="A115" s="46"/>
    </row>
    <row r="116" spans="1:1">
      <c r="A116" s="46"/>
    </row>
    <row r="117" spans="1:1">
      <c r="A117" s="46"/>
    </row>
    <row r="118" spans="1:1">
      <c r="A118" s="46"/>
    </row>
    <row r="119" spans="1:1">
      <c r="A119" s="46"/>
    </row>
    <row r="120" spans="1:1">
      <c r="A120" s="46"/>
    </row>
    <row r="121" spans="1:1">
      <c r="A121" s="46"/>
    </row>
    <row r="122" spans="1:1">
      <c r="A122" s="46"/>
    </row>
    <row r="123" spans="1:1">
      <c r="A123" s="46"/>
    </row>
    <row r="124" spans="1:1">
      <c r="A124" s="46"/>
    </row>
    <row r="125" spans="1:1">
      <c r="A125" s="46"/>
    </row>
    <row r="126" spans="1:1">
      <c r="A126" s="46"/>
    </row>
    <row r="127" spans="1:1">
      <c r="A127" s="46"/>
    </row>
    <row r="128" spans="1:1">
      <c r="A128" s="46"/>
    </row>
    <row r="129" spans="1:1">
      <c r="A129" s="46"/>
    </row>
    <row r="130" spans="1:1">
      <c r="A130" s="46"/>
    </row>
    <row r="131" spans="1:1">
      <c r="A131" s="46"/>
    </row>
    <row r="132" spans="1:1">
      <c r="A132" s="46"/>
    </row>
    <row r="133" spans="1:1">
      <c r="A133" s="46"/>
    </row>
    <row r="134" spans="1:1">
      <c r="A134" s="46"/>
    </row>
    <row r="135" spans="1:1">
      <c r="A135" s="46"/>
    </row>
    <row r="136" spans="1:1">
      <c r="A136" s="46"/>
    </row>
    <row r="137" spans="1:1">
      <c r="A137" s="46"/>
    </row>
    <row r="138" spans="1:1">
      <c r="A138" s="46"/>
    </row>
    <row r="139" spans="1:1">
      <c r="A139" s="46"/>
    </row>
    <row r="140" spans="1:1">
      <c r="A140" s="46"/>
    </row>
    <row r="141" spans="1:1">
      <c r="A141" s="46"/>
    </row>
    <row r="142" spans="1:1">
      <c r="A142" s="46"/>
    </row>
    <row r="143" spans="1:1">
      <c r="A143" s="46"/>
    </row>
    <row r="144" spans="1:1">
      <c r="A144" s="46"/>
    </row>
    <row r="145" spans="1:1">
      <c r="A145" s="46"/>
    </row>
    <row r="146" spans="1:1">
      <c r="A146" s="46"/>
    </row>
    <row r="147" spans="1:1">
      <c r="A147" s="46"/>
    </row>
    <row r="148" spans="1:1">
      <c r="A148" s="46"/>
    </row>
    <row r="149" spans="1:1">
      <c r="A149" s="46"/>
    </row>
    <row r="150" spans="1:1">
      <c r="A150" s="46"/>
    </row>
    <row r="151" spans="1:1">
      <c r="A151" s="46"/>
    </row>
    <row r="152" spans="1:1">
      <c r="A152" s="46"/>
    </row>
    <row r="153" spans="1:1">
      <c r="A153" s="46"/>
    </row>
    <row r="154" spans="1:1">
      <c r="A154" s="46"/>
    </row>
    <row r="155" spans="1:1">
      <c r="A155" s="46"/>
    </row>
    <row r="156" spans="1:1">
      <c r="A156" s="46"/>
    </row>
    <row r="157" spans="1:1">
      <c r="A157" s="46"/>
    </row>
    <row r="158" spans="1:1">
      <c r="A158" s="46"/>
    </row>
    <row r="159" spans="1:1">
      <c r="A159" s="46"/>
    </row>
    <row r="160" spans="1:1">
      <c r="A160" s="46"/>
    </row>
    <row r="161" spans="1:1">
      <c r="A161" s="46"/>
    </row>
    <row r="162" spans="1:1">
      <c r="A162" s="46"/>
    </row>
    <row r="163" spans="1:1">
      <c r="A163" s="46"/>
    </row>
    <row r="164" spans="1:1">
      <c r="A164" s="46"/>
    </row>
    <row r="165" spans="1:1">
      <c r="A165" s="46"/>
    </row>
    <row r="166" spans="1:1">
      <c r="A166" s="46"/>
    </row>
    <row r="167" spans="1:1">
      <c r="A167" s="46"/>
    </row>
    <row r="168" spans="1:1">
      <c r="A168" s="46"/>
    </row>
    <row r="169" spans="1:1">
      <c r="A169" s="46"/>
    </row>
    <row r="170" spans="1:1">
      <c r="A170" s="46"/>
    </row>
    <row r="171" spans="1:1">
      <c r="A171" s="46"/>
    </row>
    <row r="172" spans="1:1">
      <c r="A172" s="46"/>
    </row>
    <row r="173" spans="1:1">
      <c r="A173" s="46"/>
    </row>
    <row r="174" spans="1:1">
      <c r="A174" s="46"/>
    </row>
    <row r="175" spans="1:1">
      <c r="A175" s="46"/>
    </row>
    <row r="176" spans="1:1">
      <c r="A176" s="46"/>
    </row>
    <row r="177" spans="1:1">
      <c r="A177" s="46"/>
    </row>
    <row r="178" spans="1:1">
      <c r="A178" s="46"/>
    </row>
    <row r="179" spans="1:1">
      <c r="A179" s="46"/>
    </row>
    <row r="180" spans="1:1">
      <c r="A180" s="46"/>
    </row>
    <row r="181" spans="1:1">
      <c r="A181" s="46"/>
    </row>
    <row r="182" spans="1:1">
      <c r="A182" s="46"/>
    </row>
    <row r="183" spans="1:1">
      <c r="A183" s="46"/>
    </row>
    <row r="184" spans="1:1">
      <c r="A184" s="46"/>
    </row>
    <row r="185" spans="1:1">
      <c r="A185" s="46"/>
    </row>
    <row r="186" spans="1:1">
      <c r="A186" s="46"/>
    </row>
    <row r="187" spans="1:1">
      <c r="A187" s="46"/>
    </row>
    <row r="188" spans="1:1">
      <c r="A188" s="46"/>
    </row>
    <row r="189" spans="1:1">
      <c r="A189" s="46"/>
    </row>
    <row r="190" spans="1:1">
      <c r="A190" s="46"/>
    </row>
    <row r="191" spans="1:1">
      <c r="A191" s="46"/>
    </row>
    <row r="192" spans="1:1">
      <c r="A192" s="46"/>
    </row>
    <row r="193" spans="1:1">
      <c r="A193" s="46"/>
    </row>
    <row r="194" spans="1:1">
      <c r="A194" s="46"/>
    </row>
    <row r="195" spans="1:1">
      <c r="A195" s="46"/>
    </row>
    <row r="196" spans="1:1">
      <c r="A196" s="46"/>
    </row>
    <row r="197" spans="1:1">
      <c r="A197" s="46"/>
    </row>
    <row r="198" spans="1:1">
      <c r="A198" s="46"/>
    </row>
    <row r="199" spans="1:1">
      <c r="A199" s="46"/>
    </row>
    <row r="200" spans="1:1">
      <c r="A200" s="46"/>
    </row>
    <row r="201" spans="1:1">
      <c r="A201" s="46"/>
    </row>
    <row r="202" spans="1:1">
      <c r="A202" s="46"/>
    </row>
    <row r="203" spans="1:1">
      <c r="A203" s="46"/>
    </row>
    <row r="204" spans="1:1">
      <c r="A204" s="46"/>
    </row>
    <row r="205" spans="1:1">
      <c r="A205" s="46"/>
    </row>
    <row r="206" spans="1:1">
      <c r="A206" s="46"/>
    </row>
    <row r="207" spans="1:1">
      <c r="A207" s="46"/>
    </row>
    <row r="208" spans="1:1">
      <c r="A208" s="46"/>
    </row>
    <row r="209" spans="1:1">
      <c r="A209" s="46"/>
    </row>
    <row r="210" spans="1:1">
      <c r="A210" s="46"/>
    </row>
    <row r="211" spans="1:1">
      <c r="A211" s="46"/>
    </row>
    <row r="212" spans="1:1">
      <c r="A212" s="46"/>
    </row>
    <row r="213" spans="1:1">
      <c r="A213" s="46"/>
    </row>
    <row r="214" spans="1:1">
      <c r="A214" s="46"/>
    </row>
    <row r="215" spans="1:1">
      <c r="A215" s="46"/>
    </row>
    <row r="216" spans="1:1">
      <c r="A216" s="46"/>
    </row>
    <row r="217" spans="1:1">
      <c r="A217" s="46"/>
    </row>
    <row r="218" spans="1:1">
      <c r="A218" s="46"/>
    </row>
    <row r="219" spans="1:1">
      <c r="A219" s="46"/>
    </row>
    <row r="220" spans="1:1">
      <c r="A220" s="46"/>
    </row>
    <row r="221" spans="1:1">
      <c r="A221" s="46"/>
    </row>
    <row r="222" spans="1:1">
      <c r="A222" s="46"/>
    </row>
    <row r="223" spans="1:1">
      <c r="A223" s="46"/>
    </row>
    <row r="224" spans="1:1">
      <c r="A224" s="46"/>
    </row>
    <row r="225" spans="1:1">
      <c r="A225" s="46"/>
    </row>
    <row r="226" spans="1:1">
      <c r="A226" s="46"/>
    </row>
    <row r="227" spans="1:1">
      <c r="A227" s="46"/>
    </row>
    <row r="228" spans="1:1">
      <c r="A228" s="46"/>
    </row>
    <row r="229" spans="1:1">
      <c r="A229" s="46"/>
    </row>
    <row r="230" spans="1:1">
      <c r="A230" s="46"/>
    </row>
    <row r="231" spans="1:1">
      <c r="A231" s="46"/>
    </row>
    <row r="232" spans="1:1">
      <c r="A232" s="46"/>
    </row>
    <row r="233" spans="1:1">
      <c r="A233" s="46"/>
    </row>
    <row r="234" spans="1:1">
      <c r="A234" s="46"/>
    </row>
    <row r="235" spans="1:1">
      <c r="A235" s="46"/>
    </row>
    <row r="236" spans="1:1">
      <c r="A236" s="46"/>
    </row>
    <row r="237" spans="1:1">
      <c r="A237" s="46"/>
    </row>
    <row r="238" spans="1:1">
      <c r="A238" s="46"/>
    </row>
    <row r="239" spans="1:1">
      <c r="A239" s="46"/>
    </row>
    <row r="240" spans="1:1">
      <c r="A240" s="46"/>
    </row>
    <row r="241" spans="1:1">
      <c r="A241" s="46"/>
    </row>
    <row r="242" spans="1:1">
      <c r="A242" s="46"/>
    </row>
    <row r="243" spans="1:1">
      <c r="A243" s="46"/>
    </row>
    <row r="244" spans="1:1">
      <c r="A244" s="46"/>
    </row>
    <row r="245" spans="1:1">
      <c r="A245" s="46"/>
    </row>
    <row r="246" spans="1:1">
      <c r="A246" s="46"/>
    </row>
    <row r="247" spans="1:1">
      <c r="A247" s="46"/>
    </row>
    <row r="248" spans="1:1">
      <c r="A248" s="46"/>
    </row>
    <row r="249" spans="1:1">
      <c r="A249" s="46"/>
    </row>
    <row r="250" spans="1:1">
      <c r="A250" s="46"/>
    </row>
    <row r="251" spans="1:1">
      <c r="A251" s="46"/>
    </row>
    <row r="252" spans="1:1">
      <c r="A252" s="46"/>
    </row>
    <row r="253" spans="1:1">
      <c r="A253" s="46"/>
    </row>
    <row r="254" spans="1:1">
      <c r="A254" s="46"/>
    </row>
    <row r="255" spans="1:1">
      <c r="A255" s="46"/>
    </row>
    <row r="256" spans="1:1">
      <c r="A256" s="46"/>
    </row>
    <row r="257" spans="1:1">
      <c r="A257" s="46"/>
    </row>
    <row r="258" spans="1:1">
      <c r="A258" s="46"/>
    </row>
    <row r="259" spans="1:1">
      <c r="A259" s="46"/>
    </row>
    <row r="260" spans="1:1">
      <c r="A260" s="46"/>
    </row>
    <row r="261" spans="1:1">
      <c r="A261" s="46"/>
    </row>
    <row r="262" spans="1:1">
      <c r="A262" s="46"/>
    </row>
    <row r="263" spans="1:1">
      <c r="A263" s="46"/>
    </row>
    <row r="264" spans="1:1">
      <c r="A264" s="46"/>
    </row>
    <row r="265" spans="1:1">
      <c r="A265" s="46"/>
    </row>
    <row r="266" spans="1:1">
      <c r="A266" s="46"/>
    </row>
    <row r="267" spans="1:1">
      <c r="A267" s="46"/>
    </row>
    <row r="268" spans="1:1">
      <c r="A268" s="46"/>
    </row>
    <row r="269" spans="1:1">
      <c r="A269" s="46"/>
    </row>
    <row r="270" spans="1:1">
      <c r="A270" s="46"/>
    </row>
    <row r="271" spans="1:1">
      <c r="A271" s="46"/>
    </row>
    <row r="272" spans="1:1">
      <c r="A272" s="46"/>
    </row>
    <row r="273" spans="1:1">
      <c r="A273" s="46"/>
    </row>
    <row r="274" spans="1:1">
      <c r="A274" s="46"/>
    </row>
    <row r="275" spans="1:1">
      <c r="A275" s="46"/>
    </row>
    <row r="276" spans="1:1">
      <c r="A276" s="46"/>
    </row>
    <row r="277" spans="1:1">
      <c r="A277" s="46"/>
    </row>
    <row r="278" spans="1:1">
      <c r="A278" s="46"/>
    </row>
    <row r="279" spans="1:1">
      <c r="A279" s="46"/>
    </row>
    <row r="280" spans="1:1">
      <c r="A280" s="46"/>
    </row>
    <row r="281" spans="1:1">
      <c r="A281" s="46"/>
    </row>
    <row r="282" spans="1:1">
      <c r="A282" s="46"/>
    </row>
    <row r="283" spans="1:1">
      <c r="A283" s="46"/>
    </row>
    <row r="284" spans="1:1">
      <c r="A284" s="46"/>
    </row>
    <row r="285" spans="1:1">
      <c r="A285" s="46"/>
    </row>
    <row r="286" spans="1:1">
      <c r="A286" s="46"/>
    </row>
    <row r="287" spans="1:1">
      <c r="A287" s="46"/>
    </row>
    <row r="288" spans="1:1">
      <c r="A288" s="46"/>
    </row>
    <row r="289" spans="1:1">
      <c r="A289" s="46"/>
    </row>
    <row r="290" spans="1:1">
      <c r="A290" s="46"/>
    </row>
    <row r="291" spans="1:1">
      <c r="A291" s="46"/>
    </row>
    <row r="292" spans="1:1">
      <c r="A292" s="46"/>
    </row>
    <row r="293" spans="1:1">
      <c r="A293" s="46"/>
    </row>
    <row r="294" spans="1:1">
      <c r="A294" s="46"/>
    </row>
    <row r="295" spans="1:1">
      <c r="A295" s="46"/>
    </row>
    <row r="296" spans="1:1">
      <c r="A296" s="46"/>
    </row>
    <row r="297" spans="1:1">
      <c r="A297" s="46"/>
    </row>
    <row r="298" spans="1:1">
      <c r="A298" s="46"/>
    </row>
    <row r="299" spans="1:1">
      <c r="A299" s="46"/>
    </row>
    <row r="300" spans="1:1">
      <c r="A300" s="46"/>
    </row>
    <row r="301" spans="1:1">
      <c r="A301" s="46"/>
    </row>
    <row r="302" spans="1:1">
      <c r="A302" s="46"/>
    </row>
    <row r="303" spans="1:1">
      <c r="A303" s="46"/>
    </row>
    <row r="304" spans="1:1">
      <c r="A304" s="46"/>
    </row>
    <row r="305" spans="1:1">
      <c r="A305" s="46"/>
    </row>
    <row r="306" spans="1:1">
      <c r="A306" s="46"/>
    </row>
    <row r="307" spans="1:1">
      <c r="A307" s="46"/>
    </row>
    <row r="308" spans="1:1">
      <c r="A308" s="46"/>
    </row>
    <row r="309" spans="1:1">
      <c r="A309" s="46"/>
    </row>
    <row r="310" spans="1:1">
      <c r="A310" s="46"/>
    </row>
    <row r="311" spans="1:1">
      <c r="A311" s="46"/>
    </row>
    <row r="312" spans="1:1">
      <c r="A312" s="46"/>
    </row>
    <row r="313" spans="1:1">
      <c r="A313" s="46"/>
    </row>
    <row r="314" spans="1:1">
      <c r="A314" s="46"/>
    </row>
    <row r="315" spans="1:1">
      <c r="A315" s="46"/>
    </row>
    <row r="316" spans="1:1">
      <c r="A316" s="46"/>
    </row>
    <row r="317" spans="1:1">
      <c r="A317" s="46"/>
    </row>
    <row r="318" spans="1:1">
      <c r="A318" s="46"/>
    </row>
    <row r="319" spans="1:1">
      <c r="A319" s="46"/>
    </row>
    <row r="320" spans="1:1">
      <c r="A320" s="46"/>
    </row>
    <row r="321" spans="1:1">
      <c r="A321" s="46"/>
    </row>
    <row r="322" spans="1:1">
      <c r="A322" s="46"/>
    </row>
    <row r="323" spans="1:1">
      <c r="A323" s="46"/>
    </row>
    <row r="324" spans="1:1">
      <c r="A324" s="46"/>
    </row>
    <row r="325" spans="1:1">
      <c r="A325" s="46"/>
    </row>
    <row r="326" spans="1:1">
      <c r="A326" s="46"/>
    </row>
    <row r="327" spans="1:1">
      <c r="A327" s="46"/>
    </row>
    <row r="328" spans="1:1">
      <c r="A328" s="46"/>
    </row>
    <row r="329" spans="1:1">
      <c r="A329" s="46"/>
    </row>
    <row r="330" spans="1:1">
      <c r="A330" s="46"/>
    </row>
    <row r="331" spans="1:1">
      <c r="A331" s="46"/>
    </row>
    <row r="332" spans="1:1">
      <c r="A332" s="46"/>
    </row>
    <row r="333" spans="1:1">
      <c r="A333" s="46"/>
    </row>
    <row r="334" spans="1:1">
      <c r="A334" s="46"/>
    </row>
    <row r="335" spans="1:1">
      <c r="A335" s="46"/>
    </row>
    <row r="336" spans="1:1">
      <c r="A336" s="46"/>
    </row>
    <row r="337" spans="1:1">
      <c r="A337" s="46"/>
    </row>
    <row r="338" spans="1:1">
      <c r="A338" s="46"/>
    </row>
    <row r="339" spans="1:1">
      <c r="A339" s="46"/>
    </row>
    <row r="340" spans="1:1">
      <c r="A340" s="46"/>
    </row>
    <row r="341" spans="1:1">
      <c r="A341" s="46"/>
    </row>
    <row r="342" spans="1:1">
      <c r="A342" s="46"/>
    </row>
    <row r="343" spans="1:1">
      <c r="A343" s="46"/>
    </row>
    <row r="344" spans="1:1">
      <c r="A344" s="46"/>
    </row>
    <row r="345" spans="1:1">
      <c r="A345" s="46"/>
    </row>
    <row r="346" spans="1:1">
      <c r="A346" s="46"/>
    </row>
    <row r="347" spans="1:1">
      <c r="A347" s="46"/>
    </row>
    <row r="348" spans="1:1">
      <c r="A348" s="46"/>
    </row>
    <row r="349" spans="1:1">
      <c r="A349" s="46"/>
    </row>
    <row r="350" spans="1:1">
      <c r="A350" s="46"/>
    </row>
    <row r="351" spans="1:1">
      <c r="A351" s="46"/>
    </row>
    <row r="352" spans="1:1">
      <c r="A352" s="46"/>
    </row>
    <row r="353" spans="1:1">
      <c r="A353" s="46"/>
    </row>
    <row r="354" spans="1:1">
      <c r="A354" s="46"/>
    </row>
    <row r="355" spans="1:1">
      <c r="A355" s="46"/>
    </row>
    <row r="356" spans="1:1">
      <c r="A356" s="46"/>
    </row>
    <row r="357" spans="1:1">
      <c r="A357" s="46"/>
    </row>
    <row r="358" spans="1:1">
      <c r="A358" s="46"/>
    </row>
    <row r="359" spans="1:1">
      <c r="A359" s="46"/>
    </row>
    <row r="360" spans="1:1">
      <c r="A360" s="46"/>
    </row>
    <row r="361" spans="1:1">
      <c r="A361" s="46"/>
    </row>
    <row r="362" spans="1:1">
      <c r="A362" s="46"/>
    </row>
    <row r="363" spans="1:1">
      <c r="A363" s="46"/>
    </row>
    <row r="364" spans="1:1">
      <c r="A364" s="46"/>
    </row>
    <row r="365" spans="1:1">
      <c r="A365" s="46"/>
    </row>
    <row r="366" spans="1:1">
      <c r="A366" s="46"/>
    </row>
    <row r="367" spans="1:1">
      <c r="A367" s="46"/>
    </row>
    <row r="368" spans="1:1">
      <c r="A368" s="46"/>
    </row>
    <row r="369" spans="1:1">
      <c r="A369" s="46"/>
    </row>
    <row r="370" spans="1:1">
      <c r="A370" s="46"/>
    </row>
    <row r="371" spans="1:1">
      <c r="A371" s="46"/>
    </row>
    <row r="372" spans="1:1">
      <c r="A372" s="46"/>
    </row>
    <row r="373" spans="1:1">
      <c r="A373" s="46"/>
    </row>
    <row r="374" spans="1:1">
      <c r="A374" s="46"/>
    </row>
    <row r="375" spans="1:1">
      <c r="A375" s="46"/>
    </row>
    <row r="376" spans="1:1">
      <c r="A376" s="46"/>
    </row>
    <row r="377" spans="1:1">
      <c r="A377" s="46"/>
    </row>
    <row r="378" spans="1:1">
      <c r="A378" s="46"/>
    </row>
    <row r="379" spans="1:1">
      <c r="A379" s="46"/>
    </row>
    <row r="380" spans="1:1">
      <c r="A380" s="46"/>
    </row>
    <row r="381" spans="1:1">
      <c r="A381" s="46"/>
    </row>
    <row r="382" spans="1:1">
      <c r="A382" s="46"/>
    </row>
    <row r="383" spans="1:1">
      <c r="A383" s="46"/>
    </row>
    <row r="384" spans="1:1">
      <c r="A384" s="46"/>
    </row>
    <row r="385" spans="1:1">
      <c r="A385" s="46"/>
    </row>
    <row r="386" spans="1:1">
      <c r="A386" s="46"/>
    </row>
    <row r="387" spans="1:1">
      <c r="A387" s="46"/>
    </row>
    <row r="388" spans="1:1">
      <c r="A388" s="46"/>
    </row>
    <row r="389" spans="1:1">
      <c r="A389" s="46"/>
    </row>
    <row r="390" spans="1:1">
      <c r="A390" s="46"/>
    </row>
    <row r="391" spans="1:1">
      <c r="A391" s="46"/>
    </row>
    <row r="392" spans="1:1">
      <c r="A392" s="46"/>
    </row>
    <row r="393" spans="1:1">
      <c r="A393" s="46"/>
    </row>
    <row r="394" spans="1:1">
      <c r="A394" s="46"/>
    </row>
    <row r="395" spans="1:1">
      <c r="A395" s="46"/>
    </row>
    <row r="396" spans="1:1">
      <c r="A396" s="46"/>
    </row>
    <row r="397" spans="1:1">
      <c r="A397" s="46"/>
    </row>
    <row r="398" spans="1:1">
      <c r="A398" s="46"/>
    </row>
    <row r="399" spans="1:1">
      <c r="A399" s="46"/>
    </row>
    <row r="400" spans="1:1">
      <c r="A400" s="46"/>
    </row>
    <row r="401" spans="1:1">
      <c r="A401" s="46"/>
    </row>
    <row r="402" spans="1:1">
      <c r="A402" s="46"/>
    </row>
    <row r="403" spans="1:1">
      <c r="A403" s="46"/>
    </row>
    <row r="404" spans="1:1">
      <c r="A404" s="46"/>
    </row>
    <row r="405" spans="1:1">
      <c r="A405" s="46"/>
    </row>
    <row r="406" spans="1:1">
      <c r="A406" s="46"/>
    </row>
    <row r="407" spans="1:1">
      <c r="A407" s="46"/>
    </row>
    <row r="408" spans="1:1">
      <c r="A408" s="46"/>
    </row>
    <row r="409" spans="1:1">
      <c r="A409" s="46"/>
    </row>
    <row r="410" spans="1:1">
      <c r="A410" s="46"/>
    </row>
    <row r="411" spans="1:1">
      <c r="A411" s="46"/>
    </row>
    <row r="412" spans="1:1">
      <c r="A412" s="46"/>
    </row>
    <row r="413" spans="1:1">
      <c r="A413" s="46"/>
    </row>
    <row r="414" spans="1:1">
      <c r="A414" s="46"/>
    </row>
    <row r="415" spans="1:1">
      <c r="A415" s="46"/>
    </row>
    <row r="416" spans="1:1">
      <c r="A416" s="46"/>
    </row>
    <row r="417" spans="1:1">
      <c r="A417" s="46"/>
    </row>
    <row r="418" spans="1:1">
      <c r="A418" s="46"/>
    </row>
    <row r="419" spans="1:1">
      <c r="A419" s="46"/>
    </row>
    <row r="420" spans="1:1">
      <c r="A420" s="46"/>
    </row>
    <row r="421" spans="1:1">
      <c r="A421" s="46"/>
    </row>
    <row r="422" spans="1:1">
      <c r="A422" s="46"/>
    </row>
    <row r="423" spans="1:1">
      <c r="A423" s="46"/>
    </row>
    <row r="424" spans="1:1">
      <c r="A424" s="46"/>
    </row>
    <row r="425" spans="1:1">
      <c r="A425" s="46"/>
    </row>
    <row r="426" spans="1:1">
      <c r="A426" s="46"/>
    </row>
    <row r="427" spans="1:1">
      <c r="A427" s="46"/>
    </row>
    <row r="428" spans="1:1">
      <c r="A428" s="46"/>
    </row>
    <row r="429" spans="1:1">
      <c r="A429" s="46"/>
    </row>
    <row r="430" spans="1:1">
      <c r="A430" s="46"/>
    </row>
    <row r="431" spans="1:1">
      <c r="A431" s="46"/>
    </row>
    <row r="432" spans="1:1">
      <c r="A432" s="46"/>
    </row>
    <row r="433" spans="1:1">
      <c r="A433" s="46"/>
    </row>
    <row r="434" spans="1:1">
      <c r="A434" s="46"/>
    </row>
    <row r="435" spans="1:1">
      <c r="A435" s="46"/>
    </row>
    <row r="436" spans="1:1">
      <c r="A436" s="46"/>
    </row>
    <row r="437" spans="1:1">
      <c r="A437" s="46"/>
    </row>
    <row r="438" spans="1:1">
      <c r="A438" s="46"/>
    </row>
    <row r="439" spans="1:1">
      <c r="A439" s="46"/>
    </row>
    <row r="440" spans="1:1">
      <c r="A440" s="46"/>
    </row>
    <row r="441" spans="1:1">
      <c r="A441" s="46"/>
    </row>
    <row r="442" spans="1:1">
      <c r="A442" s="46"/>
    </row>
    <row r="443" spans="1:1">
      <c r="A443" s="46"/>
    </row>
    <row r="444" spans="1:1">
      <c r="A444" s="46"/>
    </row>
    <row r="445" spans="1:1">
      <c r="A445" s="46"/>
    </row>
    <row r="446" spans="1:1">
      <c r="A446" s="46"/>
    </row>
    <row r="447" spans="1:1">
      <c r="A447" s="46"/>
    </row>
    <row r="448" spans="1:1">
      <c r="A448" s="46"/>
    </row>
    <row r="449" spans="1:1">
      <c r="A449" s="46"/>
    </row>
    <row r="450" spans="1:1">
      <c r="A450" s="46"/>
    </row>
    <row r="451" spans="1:1">
      <c r="A451" s="46"/>
    </row>
    <row r="452" spans="1:1">
      <c r="A452" s="46"/>
    </row>
    <row r="453" spans="1:1">
      <c r="A453" s="46"/>
    </row>
    <row r="454" spans="1:1">
      <c r="A454" s="46"/>
    </row>
    <row r="455" spans="1:1">
      <c r="A455" s="46"/>
    </row>
    <row r="456" spans="1:1">
      <c r="A456" s="46"/>
    </row>
    <row r="457" spans="1:1">
      <c r="A457" s="46"/>
    </row>
    <row r="458" spans="1:1">
      <c r="A458" s="46"/>
    </row>
    <row r="459" spans="1:1">
      <c r="A459" s="46"/>
    </row>
    <row r="460" spans="1:1">
      <c r="A460" s="46"/>
    </row>
    <row r="461" spans="1:1">
      <c r="A461" s="46"/>
    </row>
    <row r="462" spans="1:1">
      <c r="A462" s="46"/>
    </row>
    <row r="463" spans="1:1">
      <c r="A463" s="46"/>
    </row>
    <row r="464" spans="1:1">
      <c r="A464" s="46"/>
    </row>
    <row r="465" spans="1:1">
      <c r="A465" s="46"/>
    </row>
    <row r="466" spans="1:1">
      <c r="A466" s="46"/>
    </row>
    <row r="467" spans="1:1">
      <c r="A467" s="46"/>
    </row>
    <row r="468" spans="1:1">
      <c r="A468" s="46"/>
    </row>
    <row r="469" spans="1:1">
      <c r="A469" s="46"/>
    </row>
    <row r="470" spans="1:1">
      <c r="A470" s="46"/>
    </row>
    <row r="471" spans="1:1">
      <c r="A471" s="46"/>
    </row>
    <row r="472" spans="1:1">
      <c r="A472" s="46"/>
    </row>
    <row r="473" spans="1:1">
      <c r="A473" s="46"/>
    </row>
    <row r="474" spans="1:1">
      <c r="A474" s="46"/>
    </row>
    <row r="475" spans="1:1">
      <c r="A475" s="46"/>
    </row>
    <row r="476" spans="1:1">
      <c r="A476" s="46"/>
    </row>
    <row r="477" spans="1:1">
      <c r="A477" s="46"/>
    </row>
    <row r="478" spans="1:1">
      <c r="A478" s="46"/>
    </row>
    <row r="479" spans="1:1">
      <c r="A479" s="46"/>
    </row>
    <row r="480" spans="1:1">
      <c r="A480" s="46"/>
    </row>
    <row r="481" spans="1:1">
      <c r="A481" s="46"/>
    </row>
    <row r="482" spans="1:1">
      <c r="A482" s="46"/>
    </row>
    <row r="483" spans="1:1">
      <c r="A483" s="46"/>
    </row>
    <row r="484" spans="1:1">
      <c r="A484" s="46"/>
    </row>
    <row r="485" spans="1:1">
      <c r="A485" s="46"/>
    </row>
    <row r="486" spans="1:1">
      <c r="A486" s="46"/>
    </row>
    <row r="487" spans="1:1">
      <c r="A487" s="46"/>
    </row>
    <row r="488" spans="1:1">
      <c r="A488" s="46"/>
    </row>
    <row r="489" spans="1:1">
      <c r="A489" s="46"/>
    </row>
    <row r="490" spans="1:1">
      <c r="A490" s="46"/>
    </row>
    <row r="491" spans="1:1">
      <c r="A491" s="46"/>
    </row>
    <row r="492" spans="1:1">
      <c r="A492" s="46"/>
    </row>
    <row r="493" spans="1:1">
      <c r="A493" s="46"/>
    </row>
    <row r="494" spans="1:1">
      <c r="A494" s="46"/>
    </row>
    <row r="495" spans="1:1">
      <c r="A495" s="46"/>
    </row>
    <row r="496" spans="1:1">
      <c r="A496" s="46"/>
    </row>
    <row r="497" spans="1:1">
      <c r="A497" s="46"/>
    </row>
    <row r="498" spans="1:1">
      <c r="A498" s="46"/>
    </row>
    <row r="499" spans="1:1">
      <c r="A499" s="46"/>
    </row>
    <row r="500" spans="1:1">
      <c r="A500" s="46"/>
    </row>
    <row r="501" spans="1:1">
      <c r="A501" s="46"/>
    </row>
    <row r="502" spans="1:1">
      <c r="A502" s="46"/>
    </row>
  </sheetData>
  <mergeCells count="1">
    <mergeCell ref="H72:H73"/>
  </mergeCells>
  <phoneticPr fontId="5" type="noConversion"/>
  <conditionalFormatting sqref="H54:L54">
    <cfRule type="cellIs" dxfId="111" priority="127" operator="lessThan">
      <formula>0</formula>
    </cfRule>
    <cfRule type="cellIs" dxfId="110" priority="128" operator="greaterThan">
      <formula>0</formula>
    </cfRule>
    <cfRule type="cellIs" dxfId="109" priority="131" operator="lessThan">
      <formula>0</formula>
    </cfRule>
    <cfRule type="cellIs" dxfId="108" priority="132" operator="greaterThan">
      <formula>0</formula>
    </cfRule>
  </conditionalFormatting>
  <conditionalFormatting sqref="M54:R54">
    <cfRule type="cellIs" dxfId="107" priority="69" operator="lessThan">
      <formula>0</formula>
    </cfRule>
    <cfRule type="cellIs" dxfId="106" priority="70" operator="greaterThan">
      <formula>0</formula>
    </cfRule>
    <cfRule type="cellIs" dxfId="105" priority="71" operator="lessThan">
      <formula>0</formula>
    </cfRule>
    <cfRule type="cellIs" dxfId="104" priority="72" operator="greaterThan">
      <formula>0</formula>
    </cfRule>
  </conditionalFormatting>
  <conditionalFormatting sqref="T54:U54">
    <cfRule type="cellIs" dxfId="103" priority="57" operator="lessThan">
      <formula>0</formula>
    </cfRule>
    <cfRule type="cellIs" dxfId="102" priority="58" operator="greaterThan">
      <formula>0</formula>
    </cfRule>
    <cfRule type="cellIs" dxfId="101" priority="59" operator="lessThan">
      <formula>0</formula>
    </cfRule>
    <cfRule type="cellIs" dxfId="100" priority="60" operator="greaterThan">
      <formula>0</formula>
    </cfRule>
  </conditionalFormatting>
  <conditionalFormatting sqref="S54">
    <cfRule type="cellIs" dxfId="99" priority="61" operator="lessThan">
      <formula>0</formula>
    </cfRule>
    <cfRule type="cellIs" dxfId="98" priority="62" operator="greaterThan">
      <formula>0</formula>
    </cfRule>
    <cfRule type="cellIs" dxfId="97" priority="63" operator="lessThan">
      <formula>0</formula>
    </cfRule>
    <cfRule type="cellIs" dxfId="96" priority="64" operator="greaterThan">
      <formula>0</formula>
    </cfRule>
  </conditionalFormatting>
  <conditionalFormatting sqref="AF54:AH54">
    <cfRule type="cellIs" dxfId="95" priority="53" operator="lessThan">
      <formula>0</formula>
    </cfRule>
    <cfRule type="cellIs" dxfId="94" priority="54" operator="greaterThan">
      <formula>0</formula>
    </cfRule>
    <cfRule type="cellIs" dxfId="93" priority="55" operator="lessThan">
      <formula>0</formula>
    </cfRule>
    <cfRule type="cellIs" dxfId="92" priority="56" operator="greaterThan">
      <formula>0</formula>
    </cfRule>
  </conditionalFormatting>
  <conditionalFormatting sqref="V54:W54">
    <cfRule type="cellIs" dxfId="91" priority="45" operator="lessThan">
      <formula>0</formula>
    </cfRule>
    <cfRule type="cellIs" dxfId="90" priority="46" operator="greaterThan">
      <formula>0</formula>
    </cfRule>
    <cfRule type="cellIs" dxfId="89" priority="47" operator="lessThan">
      <formula>0</formula>
    </cfRule>
    <cfRule type="cellIs" dxfId="88" priority="48" operator="greaterThan">
      <formula>0</formula>
    </cfRule>
  </conditionalFormatting>
  <conditionalFormatting sqref="X54">
    <cfRule type="cellIs" dxfId="87" priority="41" operator="lessThan">
      <formula>0</formula>
    </cfRule>
    <cfRule type="cellIs" dxfId="86" priority="42" operator="greaterThan">
      <formula>0</formula>
    </cfRule>
    <cfRule type="cellIs" dxfId="85" priority="43" operator="lessThan">
      <formula>0</formula>
    </cfRule>
    <cfRule type="cellIs" dxfId="84" priority="44" operator="greaterThan">
      <formula>0</formula>
    </cfRule>
  </conditionalFormatting>
  <conditionalFormatting sqref="Y54">
    <cfRule type="cellIs" dxfId="83" priority="37" operator="lessThan">
      <formula>0</formula>
    </cfRule>
    <cfRule type="cellIs" dxfId="82" priority="38" operator="greaterThan">
      <formula>0</formula>
    </cfRule>
    <cfRule type="cellIs" dxfId="81" priority="39" operator="lessThan">
      <formula>0</formula>
    </cfRule>
    <cfRule type="cellIs" dxfId="80" priority="40" operator="greaterThan">
      <formula>0</formula>
    </cfRule>
  </conditionalFormatting>
  <conditionalFormatting sqref="Z54">
    <cfRule type="cellIs" dxfId="79" priority="33" operator="lessThan">
      <formula>0</formula>
    </cfRule>
    <cfRule type="cellIs" dxfId="78" priority="34" operator="greaterThan">
      <formula>0</formula>
    </cfRule>
    <cfRule type="cellIs" dxfId="77" priority="35" operator="lessThan">
      <formula>0</formula>
    </cfRule>
    <cfRule type="cellIs" dxfId="76" priority="36" operator="greaterThan">
      <formula>0</formula>
    </cfRule>
  </conditionalFormatting>
  <conditionalFormatting sqref="AA54">
    <cfRule type="cellIs" dxfId="75" priority="29" operator="lessThan">
      <formula>0</formula>
    </cfRule>
    <cfRule type="cellIs" dxfId="74" priority="30" operator="greaterThan">
      <formula>0</formula>
    </cfRule>
    <cfRule type="cellIs" dxfId="73" priority="31" operator="lessThan">
      <formula>0</formula>
    </cfRule>
    <cfRule type="cellIs" dxfId="72" priority="32" operator="greaterThan">
      <formula>0</formula>
    </cfRule>
  </conditionalFormatting>
  <conditionalFormatting sqref="AB54">
    <cfRule type="cellIs" dxfId="71" priority="21" operator="lessThan">
      <formula>0</formula>
    </cfRule>
    <cfRule type="cellIs" dxfId="70" priority="22" operator="greaterThan">
      <formula>0</formula>
    </cfRule>
    <cfRule type="cellIs" dxfId="69" priority="23" operator="lessThan">
      <formula>0</formula>
    </cfRule>
    <cfRule type="cellIs" dxfId="68" priority="24" operator="greaterThan">
      <formula>0</formula>
    </cfRule>
  </conditionalFormatting>
  <conditionalFormatting sqref="AE54">
    <cfRule type="cellIs" dxfId="67" priority="17" operator="lessThan">
      <formula>0</formula>
    </cfRule>
    <cfRule type="cellIs" dxfId="66" priority="18" operator="greaterThan">
      <formula>0</formula>
    </cfRule>
    <cfRule type="cellIs" dxfId="65" priority="19" operator="lessThan">
      <formula>0</formula>
    </cfRule>
    <cfRule type="cellIs" dxfId="64" priority="20" operator="greaterThan">
      <formula>0</formula>
    </cfRule>
  </conditionalFormatting>
  <conditionalFormatting sqref="AC54">
    <cfRule type="cellIs" dxfId="63" priority="9" operator="lessThan">
      <formula>0</formula>
    </cfRule>
    <cfRule type="cellIs" dxfId="62" priority="10" operator="greaterThan">
      <formula>0</formula>
    </cfRule>
    <cfRule type="cellIs" dxfId="61" priority="11" operator="lessThan">
      <formula>0</formula>
    </cfRule>
    <cfRule type="cellIs" dxfId="60" priority="12" operator="greaterThan">
      <formula>0</formula>
    </cfRule>
  </conditionalFormatting>
  <conditionalFormatting sqref="AD54">
    <cfRule type="cellIs" dxfId="59" priority="1" operator="lessThan">
      <formula>0</formula>
    </cfRule>
    <cfRule type="cellIs" dxfId="58" priority="2" operator="greaterThan">
      <formula>0</formula>
    </cfRule>
    <cfRule type="cellIs" dxfId="57" priority="3" operator="lessThan">
      <formula>0</formula>
    </cfRule>
    <cfRule type="cellIs" dxfId="56" priority="4" operator="greaterThan">
      <formula>0</formula>
    </cfRule>
  </conditionalFormatting>
  <hyperlinks>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rowBreaks count="1" manualBreakCount="1">
    <brk id="41" max="30"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99CCFF"/>
    <pageSetUpPr fitToPage="1"/>
  </sheetPr>
  <dimension ref="A1:AG502"/>
  <sheetViews>
    <sheetView showGridLines="0" view="pageBreakPreview" zoomScaleNormal="130" zoomScaleSheetLayoutView="100" workbookViewId="0">
      <pane xSplit="6" topLeftCell="G1" activePane="topRight" state="frozen"/>
      <selection activeCell="AG82" sqref="AG82:AG87"/>
      <selection pane="topRight" activeCell="AE3" sqref="AE3"/>
    </sheetView>
  </sheetViews>
  <sheetFormatPr defaultColWidth="9" defaultRowHeight="13.5"/>
  <cols>
    <col min="1" max="1" width="1.625" style="91" customWidth="1"/>
    <col min="2" max="2" width="22.625" style="88" bestFit="1" customWidth="1"/>
    <col min="3" max="3" width="2.625" style="87" customWidth="1"/>
    <col min="4" max="5" width="1.625" style="87" customWidth="1"/>
    <col min="6" max="6" width="27.5" style="87" customWidth="1"/>
    <col min="7" max="7" width="1" style="87" customWidth="1"/>
    <col min="8" max="30" width="11.625" style="90" hidden="1" customWidth="1"/>
    <col min="31" max="31" width="11.625" style="90" customWidth="1"/>
    <col min="32" max="32" width="9.5" style="87" customWidth="1"/>
    <col min="33" max="33" width="10.125" style="502" customWidth="1"/>
    <col min="34" max="16384" width="9" style="87"/>
  </cols>
  <sheetData>
    <row r="1" spans="1:33" s="89" customFormat="1" ht="10.5" customHeight="1">
      <c r="A1" s="142"/>
      <c r="B1" s="143"/>
      <c r="C1" s="144"/>
      <c r="D1" s="144"/>
      <c r="E1" s="144"/>
      <c r="F1" s="144"/>
      <c r="G1" s="144"/>
      <c r="H1" s="145"/>
      <c r="I1" s="145"/>
      <c r="J1" s="145"/>
      <c r="K1" s="145"/>
      <c r="L1" s="145"/>
      <c r="M1" s="145"/>
      <c r="N1" s="145"/>
      <c r="O1" s="145"/>
      <c r="P1" s="145"/>
      <c r="Q1" s="145"/>
      <c r="R1" s="145"/>
      <c r="S1" s="145"/>
      <c r="T1" s="145"/>
      <c r="U1" s="145"/>
      <c r="V1" s="145"/>
      <c r="W1" s="145"/>
      <c r="X1" s="145"/>
      <c r="Y1" s="145"/>
      <c r="Z1" s="145"/>
      <c r="AA1" s="145"/>
      <c r="AB1" s="145"/>
      <c r="AC1" s="145"/>
      <c r="AD1" s="145"/>
      <c r="AE1" s="145"/>
      <c r="AG1" s="500"/>
    </row>
    <row r="2" spans="1:33" s="89" customFormat="1" ht="18" customHeight="1">
      <c r="A2" s="146"/>
      <c r="B2" s="147"/>
      <c r="C2" s="376"/>
      <c r="D2" s="375" t="s">
        <v>438</v>
      </c>
      <c r="E2" s="376"/>
      <c r="F2" s="376"/>
      <c r="G2" s="376"/>
      <c r="H2" s="149"/>
      <c r="I2" s="149"/>
      <c r="J2" s="149"/>
      <c r="K2" s="149"/>
      <c r="L2" s="149"/>
      <c r="M2" s="149"/>
      <c r="N2" s="149"/>
      <c r="O2" s="149"/>
      <c r="P2" s="149"/>
      <c r="Q2" s="149"/>
      <c r="R2" s="149"/>
      <c r="S2" s="149"/>
      <c r="T2" s="149"/>
      <c r="U2" s="149"/>
      <c r="V2" s="149"/>
      <c r="W2" s="149"/>
      <c r="X2" s="149"/>
      <c r="Y2" s="149"/>
      <c r="Z2" s="149"/>
      <c r="AA2" s="149"/>
      <c r="AB2" s="149"/>
      <c r="AC2" s="149"/>
      <c r="AD2" s="149"/>
      <c r="AE2" s="149"/>
      <c r="AG2" s="500"/>
    </row>
    <row r="3" spans="1:33" s="101" customFormat="1" ht="20.100000000000001" customHeight="1">
      <c r="A3" s="126"/>
      <c r="B3" s="127"/>
      <c r="C3" s="130"/>
      <c r="D3" s="129"/>
      <c r="E3" s="130"/>
      <c r="F3" s="130"/>
      <c r="G3" s="130"/>
      <c r="H3" s="132" t="s">
        <v>26</v>
      </c>
      <c r="I3" s="131" t="s">
        <v>18</v>
      </c>
      <c r="J3" s="131" t="s">
        <v>10</v>
      </c>
      <c r="K3" s="131" t="s">
        <v>19</v>
      </c>
      <c r="L3" s="131" t="s">
        <v>40</v>
      </c>
      <c r="M3" s="131" t="s">
        <v>54</v>
      </c>
      <c r="N3" s="131" t="s">
        <v>449</v>
      </c>
      <c r="O3" s="131" t="s">
        <v>465</v>
      </c>
      <c r="P3" s="131" t="s">
        <v>484</v>
      </c>
      <c r="Q3" s="131" t="s">
        <v>489</v>
      </c>
      <c r="R3" s="131" t="s">
        <v>499</v>
      </c>
      <c r="S3" s="131" t="s">
        <v>512</v>
      </c>
      <c r="T3" s="131" t="s">
        <v>517</v>
      </c>
      <c r="U3" s="131" t="s">
        <v>535</v>
      </c>
      <c r="V3" s="131" t="s">
        <v>533</v>
      </c>
      <c r="W3" s="131" t="s">
        <v>550</v>
      </c>
      <c r="X3" s="131" t="s">
        <v>547</v>
      </c>
      <c r="Y3" s="131" t="s">
        <v>556</v>
      </c>
      <c r="Z3" s="131" t="s">
        <v>573</v>
      </c>
      <c r="AA3" s="131" t="s">
        <v>579</v>
      </c>
      <c r="AB3" s="131" t="s">
        <v>587</v>
      </c>
      <c r="AC3" s="131" t="s">
        <v>590</v>
      </c>
      <c r="AD3" s="131" t="s">
        <v>601</v>
      </c>
      <c r="AE3" s="1450" t="s">
        <v>608</v>
      </c>
      <c r="AG3" s="501"/>
    </row>
    <row r="4" spans="1:33" s="89" customFormat="1" ht="11.1" customHeight="1">
      <c r="A4" s="189"/>
      <c r="B4" s="190"/>
      <c r="C4" s="94"/>
      <c r="D4" s="94"/>
      <c r="E4" s="94"/>
      <c r="F4" s="94"/>
      <c r="G4" s="94"/>
      <c r="H4" s="259"/>
      <c r="I4" s="259"/>
      <c r="J4" s="259"/>
      <c r="K4" s="259"/>
      <c r="L4" s="259"/>
      <c r="M4" s="259"/>
      <c r="N4" s="259"/>
      <c r="O4" s="259"/>
      <c r="P4" s="259"/>
      <c r="Q4" s="259"/>
      <c r="R4" s="259"/>
      <c r="S4" s="259"/>
      <c r="T4" s="259"/>
      <c r="U4" s="259"/>
      <c r="V4" s="259"/>
      <c r="W4" s="259"/>
      <c r="X4" s="259"/>
      <c r="Y4" s="259"/>
      <c r="Z4" s="259"/>
      <c r="AA4" s="259"/>
      <c r="AB4" s="259"/>
      <c r="AC4" s="259"/>
      <c r="AD4" s="259"/>
      <c r="AE4" s="259"/>
      <c r="AG4" s="500"/>
    </row>
    <row r="5" spans="1:33" s="89" customFormat="1" ht="11.1" customHeight="1">
      <c r="A5" s="157"/>
      <c r="B5" s="136" t="s">
        <v>114</v>
      </c>
      <c r="C5" s="272"/>
      <c r="D5" s="334" t="s">
        <v>293</v>
      </c>
      <c r="E5" s="336"/>
      <c r="F5" s="336"/>
      <c r="G5" s="336"/>
      <c r="H5" s="262"/>
      <c r="I5" s="262"/>
      <c r="J5" s="262"/>
      <c r="K5" s="262"/>
      <c r="L5" s="212"/>
      <c r="M5" s="319"/>
      <c r="N5" s="319"/>
      <c r="O5" s="319"/>
      <c r="P5" s="319"/>
      <c r="Q5" s="319"/>
      <c r="R5" s="319"/>
      <c r="S5" s="319"/>
      <c r="T5" s="319"/>
      <c r="U5" s="319"/>
      <c r="V5" s="319"/>
      <c r="W5" s="319"/>
      <c r="X5" s="319"/>
      <c r="Y5" s="319"/>
      <c r="Z5" s="319"/>
      <c r="AA5" s="319"/>
      <c r="AB5" s="319"/>
      <c r="AC5" s="319"/>
      <c r="AD5" s="319"/>
      <c r="AE5" s="319" t="s">
        <v>98</v>
      </c>
      <c r="AG5" s="500"/>
    </row>
    <row r="6" spans="1:33" s="86" customFormat="1" ht="11.1" customHeight="1">
      <c r="A6" s="158"/>
      <c r="B6" s="137"/>
      <c r="C6" s="54"/>
      <c r="D6" s="672" t="s">
        <v>242</v>
      </c>
      <c r="E6" s="673"/>
      <c r="F6" s="673"/>
      <c r="G6" s="673"/>
      <c r="H6" s="656">
        <v>393184</v>
      </c>
      <c r="I6" s="656">
        <v>408547</v>
      </c>
      <c r="J6" s="656">
        <v>423341</v>
      </c>
      <c r="K6" s="656">
        <v>448270</v>
      </c>
      <c r="L6" s="656">
        <v>454553</v>
      </c>
      <c r="M6" s="656">
        <v>439136</v>
      </c>
      <c r="N6" s="656">
        <v>441664</v>
      </c>
      <c r="O6" s="656">
        <v>449123</v>
      </c>
      <c r="P6" s="656">
        <v>464772</v>
      </c>
      <c r="Q6" s="656">
        <v>453946</v>
      </c>
      <c r="R6" s="656">
        <v>465725</v>
      </c>
      <c r="S6" s="658">
        <v>466596</v>
      </c>
      <c r="T6" s="658">
        <v>490587</v>
      </c>
      <c r="U6" s="658">
        <v>483274</v>
      </c>
      <c r="V6" s="1060">
        <v>491143</v>
      </c>
      <c r="W6" s="1060">
        <v>500020</v>
      </c>
      <c r="X6" s="658">
        <v>503768</v>
      </c>
      <c r="Y6" s="656">
        <v>497088</v>
      </c>
      <c r="Z6" s="656">
        <v>514481</v>
      </c>
      <c r="AA6" s="656">
        <v>533384</v>
      </c>
      <c r="AB6" s="656">
        <v>551635</v>
      </c>
      <c r="AC6" s="656">
        <v>539472</v>
      </c>
      <c r="AD6" s="656">
        <v>551953</v>
      </c>
      <c r="AE6" s="1717">
        <v>555506</v>
      </c>
      <c r="AF6" s="454"/>
      <c r="AG6" s="458"/>
    </row>
    <row r="7" spans="1:33" s="86" customFormat="1" ht="11.1" customHeight="1">
      <c r="A7" s="159"/>
      <c r="B7" s="138" t="s">
        <v>116</v>
      </c>
      <c r="C7" s="54"/>
      <c r="D7" s="268" t="s">
        <v>243</v>
      </c>
      <c r="E7" s="101"/>
      <c r="F7" s="268"/>
      <c r="G7" s="268"/>
      <c r="H7" s="661">
        <v>345963</v>
      </c>
      <c r="I7" s="661">
        <v>355123</v>
      </c>
      <c r="J7" s="661">
        <v>362290</v>
      </c>
      <c r="K7" s="661">
        <v>366498</v>
      </c>
      <c r="L7" s="661">
        <v>369872</v>
      </c>
      <c r="M7" s="661">
        <v>366335</v>
      </c>
      <c r="N7" s="622">
        <v>368666</v>
      </c>
      <c r="O7" s="661">
        <v>377195</v>
      </c>
      <c r="P7" s="661">
        <v>383597</v>
      </c>
      <c r="Q7" s="661">
        <v>378886</v>
      </c>
      <c r="R7" s="622">
        <v>386718</v>
      </c>
      <c r="S7" s="623">
        <v>383642</v>
      </c>
      <c r="T7" s="623">
        <v>391410</v>
      </c>
      <c r="U7" s="623">
        <v>392963</v>
      </c>
      <c r="V7" s="1261">
        <v>396259</v>
      </c>
      <c r="W7" s="1261">
        <v>410579</v>
      </c>
      <c r="X7" s="623">
        <v>417645</v>
      </c>
      <c r="Y7" s="621">
        <v>420982</v>
      </c>
      <c r="Z7" s="621">
        <v>435056</v>
      </c>
      <c r="AA7" s="621">
        <v>449362</v>
      </c>
      <c r="AB7" s="621">
        <v>462085</v>
      </c>
      <c r="AC7" s="621">
        <v>462919</v>
      </c>
      <c r="AD7" s="621">
        <v>472587</v>
      </c>
      <c r="AE7" s="1605">
        <v>470831</v>
      </c>
      <c r="AG7" s="458"/>
    </row>
    <row r="8" spans="1:33" s="86" customFormat="1" ht="11.1" customHeight="1">
      <c r="A8" s="270"/>
      <c r="B8" s="271"/>
      <c r="C8" s="54"/>
      <c r="D8" s="268" t="s">
        <v>244</v>
      </c>
      <c r="E8" s="101"/>
      <c r="F8" s="268"/>
      <c r="G8" s="268"/>
      <c r="H8" s="675">
        <v>47221</v>
      </c>
      <c r="I8" s="675">
        <v>53424</v>
      </c>
      <c r="J8" s="675">
        <v>61051</v>
      </c>
      <c r="K8" s="675">
        <v>81772</v>
      </c>
      <c r="L8" s="675">
        <v>84681</v>
      </c>
      <c r="M8" s="675">
        <v>72801</v>
      </c>
      <c r="N8" s="626">
        <v>72998</v>
      </c>
      <c r="O8" s="661">
        <v>71928</v>
      </c>
      <c r="P8" s="661">
        <v>81175</v>
      </c>
      <c r="Q8" s="661">
        <v>75060</v>
      </c>
      <c r="R8" s="626">
        <v>79007</v>
      </c>
      <c r="S8" s="627">
        <v>82954</v>
      </c>
      <c r="T8" s="627">
        <v>99177</v>
      </c>
      <c r="U8" s="627">
        <v>90311</v>
      </c>
      <c r="V8" s="1120">
        <v>94884</v>
      </c>
      <c r="W8" s="1120">
        <v>89441</v>
      </c>
      <c r="X8" s="627">
        <v>86123</v>
      </c>
      <c r="Y8" s="626">
        <v>76106</v>
      </c>
      <c r="Z8" s="626">
        <v>79425</v>
      </c>
      <c r="AA8" s="626">
        <v>84022</v>
      </c>
      <c r="AB8" s="626">
        <v>89550</v>
      </c>
      <c r="AC8" s="626">
        <v>77253</v>
      </c>
      <c r="AD8" s="626">
        <v>79366</v>
      </c>
      <c r="AE8" s="1607">
        <v>84675</v>
      </c>
      <c r="AG8" s="458"/>
    </row>
    <row r="9" spans="1:33" s="86" customFormat="1" ht="11.25" customHeight="1">
      <c r="A9" s="162"/>
      <c r="B9" s="141" t="s">
        <v>150</v>
      </c>
      <c r="C9" s="54"/>
      <c r="D9" s="672" t="s">
        <v>245</v>
      </c>
      <c r="E9" s="673"/>
      <c r="F9" s="673"/>
      <c r="G9" s="673"/>
      <c r="H9" s="701">
        <v>262969</v>
      </c>
      <c r="I9" s="701">
        <v>280244</v>
      </c>
      <c r="J9" s="701">
        <v>288091</v>
      </c>
      <c r="K9" s="701">
        <v>287875</v>
      </c>
      <c r="L9" s="701">
        <v>291285</v>
      </c>
      <c r="M9" s="701">
        <v>291876</v>
      </c>
      <c r="N9" s="701">
        <v>292670</v>
      </c>
      <c r="O9" s="701">
        <v>297281</v>
      </c>
      <c r="P9" s="701">
        <v>303910</v>
      </c>
      <c r="Q9" s="701">
        <v>302246</v>
      </c>
      <c r="R9" s="701">
        <v>304658</v>
      </c>
      <c r="S9" s="702">
        <v>303189</v>
      </c>
      <c r="T9" s="702">
        <v>307468</v>
      </c>
      <c r="U9" s="702">
        <v>305481</v>
      </c>
      <c r="V9" s="1149">
        <v>309175</v>
      </c>
      <c r="W9" s="1149">
        <v>319128</v>
      </c>
      <c r="X9" s="702">
        <v>328454</v>
      </c>
      <c r="Y9" s="701">
        <v>328949</v>
      </c>
      <c r="Z9" s="701">
        <v>342981</v>
      </c>
      <c r="AA9" s="701">
        <v>350654</v>
      </c>
      <c r="AB9" s="701">
        <v>364510</v>
      </c>
      <c r="AC9" s="701">
        <v>363026</v>
      </c>
      <c r="AD9" s="701">
        <v>372188</v>
      </c>
      <c r="AE9" s="1744">
        <v>375794</v>
      </c>
      <c r="AF9" s="458"/>
    </row>
    <row r="10" spans="1:33" s="86" customFormat="1" ht="11.25" customHeight="1">
      <c r="A10" s="162"/>
      <c r="B10" s="141" t="s">
        <v>119</v>
      </c>
      <c r="C10" s="54"/>
      <c r="D10" s="268" t="s">
        <v>246</v>
      </c>
      <c r="E10" s="101"/>
      <c r="F10" s="268"/>
      <c r="G10" s="268"/>
      <c r="H10" s="708">
        <v>256857</v>
      </c>
      <c r="I10" s="708">
        <v>274201</v>
      </c>
      <c r="J10" s="708">
        <v>282466</v>
      </c>
      <c r="K10" s="708">
        <v>282884</v>
      </c>
      <c r="L10" s="708">
        <v>286518</v>
      </c>
      <c r="M10" s="708">
        <v>287426</v>
      </c>
      <c r="N10" s="921">
        <v>288263</v>
      </c>
      <c r="O10" s="708">
        <v>292729</v>
      </c>
      <c r="P10" s="708">
        <v>299388</v>
      </c>
      <c r="Q10" s="708">
        <v>297878</v>
      </c>
      <c r="R10" s="713">
        <v>299921</v>
      </c>
      <c r="S10" s="715">
        <v>297654</v>
      </c>
      <c r="T10" s="715">
        <v>302113</v>
      </c>
      <c r="U10" s="715">
        <v>300117</v>
      </c>
      <c r="V10" s="1163">
        <v>302863</v>
      </c>
      <c r="W10" s="1163">
        <v>312792</v>
      </c>
      <c r="X10" s="715">
        <v>322215</v>
      </c>
      <c r="Y10" s="714">
        <v>323453</v>
      </c>
      <c r="Z10" s="714">
        <v>337108</v>
      </c>
      <c r="AA10" s="714">
        <v>344738</v>
      </c>
      <c r="AB10" s="714">
        <v>358338</v>
      </c>
      <c r="AC10" s="714">
        <v>356812</v>
      </c>
      <c r="AD10" s="714">
        <v>365929</v>
      </c>
      <c r="AE10" s="1620">
        <v>369460</v>
      </c>
      <c r="AF10" s="458"/>
    </row>
    <row r="11" spans="1:33" s="86" customFormat="1" ht="11.25" customHeight="1">
      <c r="A11" s="162"/>
      <c r="B11" s="141" t="s">
        <v>120</v>
      </c>
      <c r="C11" s="54"/>
      <c r="D11" s="678" t="s">
        <v>247</v>
      </c>
      <c r="E11" s="679"/>
      <c r="F11" s="678"/>
      <c r="G11" s="678"/>
      <c r="H11" s="922">
        <v>177263</v>
      </c>
      <c r="I11" s="922">
        <v>181292</v>
      </c>
      <c r="J11" s="922">
        <v>182946</v>
      </c>
      <c r="K11" s="922">
        <v>181695</v>
      </c>
      <c r="L11" s="922">
        <v>184793</v>
      </c>
      <c r="M11" s="922">
        <v>183113</v>
      </c>
      <c r="N11" s="922">
        <v>182811</v>
      </c>
      <c r="O11" s="922">
        <v>183780</v>
      </c>
      <c r="P11" s="922">
        <v>188696</v>
      </c>
      <c r="Q11" s="922">
        <v>187837</v>
      </c>
      <c r="R11" s="922">
        <v>190207</v>
      </c>
      <c r="S11" s="923">
        <v>192430</v>
      </c>
      <c r="T11" s="923">
        <v>197614</v>
      </c>
      <c r="U11" s="923">
        <v>196280</v>
      </c>
      <c r="V11" s="1389">
        <v>201898</v>
      </c>
      <c r="W11" s="1389">
        <v>209917</v>
      </c>
      <c r="X11" s="923">
        <v>213836</v>
      </c>
      <c r="Y11" s="922">
        <v>210128</v>
      </c>
      <c r="Z11" s="922">
        <v>217993</v>
      </c>
      <c r="AA11" s="922">
        <v>218607</v>
      </c>
      <c r="AB11" s="922">
        <v>226887</v>
      </c>
      <c r="AC11" s="922">
        <v>230825</v>
      </c>
      <c r="AD11" s="922">
        <v>239123</v>
      </c>
      <c r="AE11" s="1657">
        <v>243545</v>
      </c>
      <c r="AF11" s="458"/>
    </row>
    <row r="12" spans="1:33" s="86" customFormat="1" ht="11.25" customHeight="1">
      <c r="A12" s="158"/>
      <c r="B12" s="141" t="s">
        <v>121</v>
      </c>
      <c r="C12" s="54"/>
      <c r="D12" s="260" t="s">
        <v>248</v>
      </c>
      <c r="E12" s="14"/>
      <c r="F12" s="260"/>
      <c r="G12" s="260"/>
      <c r="H12" s="708">
        <v>20865</v>
      </c>
      <c r="I12" s="708">
        <v>17130</v>
      </c>
      <c r="J12" s="708">
        <v>16887</v>
      </c>
      <c r="K12" s="708">
        <v>15937</v>
      </c>
      <c r="L12" s="708">
        <v>15874</v>
      </c>
      <c r="M12" s="708">
        <v>14226</v>
      </c>
      <c r="N12" s="708">
        <v>13672</v>
      </c>
      <c r="O12" s="708">
        <v>13731</v>
      </c>
      <c r="P12" s="708">
        <v>14058</v>
      </c>
      <c r="Q12" s="708">
        <v>14126</v>
      </c>
      <c r="R12" s="708">
        <v>14059</v>
      </c>
      <c r="S12" s="716">
        <v>14633</v>
      </c>
      <c r="T12" s="716">
        <v>14416</v>
      </c>
      <c r="U12" s="716">
        <v>13639</v>
      </c>
      <c r="V12" s="1165">
        <v>14441</v>
      </c>
      <c r="W12" s="1165">
        <v>14588</v>
      </c>
      <c r="X12" s="716">
        <v>15096</v>
      </c>
      <c r="Y12" s="708">
        <v>14733</v>
      </c>
      <c r="Z12" s="708">
        <v>16969</v>
      </c>
      <c r="AA12" s="708">
        <v>13948</v>
      </c>
      <c r="AB12" s="708">
        <v>15788</v>
      </c>
      <c r="AC12" s="708">
        <v>17359</v>
      </c>
      <c r="AD12" s="708">
        <v>19172</v>
      </c>
      <c r="AE12" s="1621">
        <v>18995</v>
      </c>
      <c r="AF12" s="458"/>
    </row>
    <row r="13" spans="1:33" s="86" customFormat="1" ht="11.25" customHeight="1">
      <c r="A13" s="158"/>
      <c r="B13" s="372" t="s">
        <v>122</v>
      </c>
      <c r="C13" s="54"/>
      <c r="D13" s="260" t="s">
        <v>249</v>
      </c>
      <c r="E13" s="14"/>
      <c r="F13" s="260"/>
      <c r="G13" s="260"/>
      <c r="H13" s="708">
        <v>156398</v>
      </c>
      <c r="I13" s="708">
        <v>164162</v>
      </c>
      <c r="J13" s="708">
        <v>166059</v>
      </c>
      <c r="K13" s="708">
        <v>165758</v>
      </c>
      <c r="L13" s="708">
        <v>168919</v>
      </c>
      <c r="M13" s="708">
        <v>168887</v>
      </c>
      <c r="N13" s="708">
        <v>169139</v>
      </c>
      <c r="O13" s="708">
        <v>170049</v>
      </c>
      <c r="P13" s="708">
        <v>174638</v>
      </c>
      <c r="Q13" s="708">
        <v>173711</v>
      </c>
      <c r="R13" s="708">
        <v>176148</v>
      </c>
      <c r="S13" s="716">
        <v>177797</v>
      </c>
      <c r="T13" s="716">
        <v>183198</v>
      </c>
      <c r="U13" s="716">
        <v>182641</v>
      </c>
      <c r="V13" s="1165">
        <v>187457</v>
      </c>
      <c r="W13" s="1165">
        <v>195329</v>
      </c>
      <c r="X13" s="716">
        <v>198740</v>
      </c>
      <c r="Y13" s="708">
        <v>195395</v>
      </c>
      <c r="Z13" s="708">
        <v>201024</v>
      </c>
      <c r="AA13" s="708">
        <v>204659</v>
      </c>
      <c r="AB13" s="708">
        <v>211099</v>
      </c>
      <c r="AC13" s="708">
        <v>213466</v>
      </c>
      <c r="AD13" s="708">
        <v>219951</v>
      </c>
      <c r="AE13" s="1621">
        <v>224550</v>
      </c>
      <c r="AF13" s="458"/>
    </row>
    <row r="14" spans="1:33" s="86" customFormat="1" ht="11.25" hidden="1" customHeight="1">
      <c r="A14" s="158"/>
      <c r="B14" s="141" t="s">
        <v>124</v>
      </c>
      <c r="C14" s="54"/>
      <c r="D14" s="260" t="s">
        <v>460</v>
      </c>
      <c r="E14" s="14"/>
      <c r="F14" s="260"/>
      <c r="G14" s="260"/>
      <c r="H14" s="708">
        <v>34946</v>
      </c>
      <c r="I14" s="708">
        <v>42082</v>
      </c>
      <c r="J14" s="708">
        <v>42848</v>
      </c>
      <c r="K14" s="708">
        <v>44204</v>
      </c>
      <c r="L14" s="708">
        <v>46157</v>
      </c>
      <c r="M14" s="708">
        <v>47750</v>
      </c>
      <c r="N14" s="757">
        <v>0</v>
      </c>
      <c r="O14" s="757">
        <v>0</v>
      </c>
      <c r="P14" s="757">
        <v>0</v>
      </c>
      <c r="Q14" s="757">
        <v>0</v>
      </c>
      <c r="R14" s="757">
        <v>0</v>
      </c>
      <c r="S14" s="924">
        <v>0</v>
      </c>
      <c r="T14" s="924">
        <v>0</v>
      </c>
      <c r="U14" s="924">
        <v>0</v>
      </c>
      <c r="V14" s="1390">
        <v>0</v>
      </c>
      <c r="W14" s="1390">
        <v>0</v>
      </c>
      <c r="X14" s="924">
        <v>0</v>
      </c>
      <c r="Y14" s="1492">
        <v>0</v>
      </c>
      <c r="Z14" s="1492">
        <v>0</v>
      </c>
      <c r="AA14" s="1492">
        <v>0</v>
      </c>
      <c r="AB14" s="1492"/>
      <c r="AC14" s="1492"/>
      <c r="AD14" s="1492"/>
      <c r="AE14" s="1658"/>
      <c r="AF14" s="458"/>
    </row>
    <row r="15" spans="1:33" s="86" customFormat="1" ht="11.25" customHeight="1">
      <c r="A15" s="158"/>
      <c r="B15" s="141" t="s">
        <v>126</v>
      </c>
      <c r="C15" s="54"/>
      <c r="D15" s="681" t="s">
        <v>461</v>
      </c>
      <c r="E15" s="680"/>
      <c r="F15" s="681"/>
      <c r="G15" s="681"/>
      <c r="H15" s="925">
        <v>0</v>
      </c>
      <c r="I15" s="925">
        <v>0</v>
      </c>
      <c r="J15" s="925">
        <v>0</v>
      </c>
      <c r="K15" s="925">
        <v>0</v>
      </c>
      <c r="L15" s="925">
        <v>0</v>
      </c>
      <c r="M15" s="925">
        <v>0</v>
      </c>
      <c r="N15" s="926">
        <v>50992</v>
      </c>
      <c r="O15" s="926">
        <v>52207</v>
      </c>
      <c r="P15" s="926">
        <v>53636</v>
      </c>
      <c r="Q15" s="926">
        <v>54170</v>
      </c>
      <c r="R15" s="926">
        <v>56161</v>
      </c>
      <c r="S15" s="927">
        <v>56363</v>
      </c>
      <c r="T15" s="927">
        <v>57523</v>
      </c>
      <c r="U15" s="927">
        <v>58101</v>
      </c>
      <c r="V15" s="1391">
        <v>58405</v>
      </c>
      <c r="W15" s="1391">
        <v>60554</v>
      </c>
      <c r="X15" s="927">
        <v>61258</v>
      </c>
      <c r="Y15" s="926">
        <v>62167</v>
      </c>
      <c r="Z15" s="926">
        <v>64259</v>
      </c>
      <c r="AA15" s="926">
        <v>65939</v>
      </c>
      <c r="AB15" s="926">
        <v>68117</v>
      </c>
      <c r="AC15" s="926">
        <v>69872</v>
      </c>
      <c r="AD15" s="926">
        <v>72727</v>
      </c>
      <c r="AE15" s="1659">
        <v>74015</v>
      </c>
      <c r="AF15" s="458"/>
    </row>
    <row r="16" spans="1:33" s="86" customFormat="1" ht="11.25" customHeight="1">
      <c r="A16" s="161"/>
      <c r="B16" s="140" t="s">
        <v>294</v>
      </c>
      <c r="C16" s="54"/>
      <c r="D16" s="678" t="s">
        <v>251</v>
      </c>
      <c r="E16" s="679"/>
      <c r="F16" s="678"/>
      <c r="G16" s="678"/>
      <c r="H16" s="922">
        <v>75317</v>
      </c>
      <c r="I16" s="922">
        <v>89253</v>
      </c>
      <c r="J16" s="922">
        <v>95130</v>
      </c>
      <c r="K16" s="922">
        <v>96936</v>
      </c>
      <c r="L16" s="922">
        <v>98434</v>
      </c>
      <c r="M16" s="922">
        <v>101022</v>
      </c>
      <c r="N16" s="922">
        <v>102259</v>
      </c>
      <c r="O16" s="708">
        <v>105758</v>
      </c>
      <c r="P16" s="922">
        <v>107181</v>
      </c>
      <c r="Q16" s="922">
        <v>106566</v>
      </c>
      <c r="R16" s="922">
        <v>106161</v>
      </c>
      <c r="S16" s="923">
        <v>101578</v>
      </c>
      <c r="T16" s="923">
        <v>100552</v>
      </c>
      <c r="U16" s="923">
        <v>99954</v>
      </c>
      <c r="V16" s="1389">
        <v>97016</v>
      </c>
      <c r="W16" s="1389">
        <v>98570</v>
      </c>
      <c r="X16" s="923">
        <v>103820</v>
      </c>
      <c r="Y16" s="922">
        <v>108888</v>
      </c>
      <c r="Z16" s="922">
        <v>114611</v>
      </c>
      <c r="AA16" s="922">
        <v>121712</v>
      </c>
      <c r="AB16" s="922">
        <v>126874</v>
      </c>
      <c r="AC16" s="922">
        <v>121358</v>
      </c>
      <c r="AD16" s="922">
        <v>122016</v>
      </c>
      <c r="AE16" s="1657">
        <v>121646</v>
      </c>
      <c r="AF16" s="458"/>
    </row>
    <row r="17" spans="1:33" s="86" customFormat="1" ht="11.25" customHeight="1">
      <c r="A17" s="158"/>
      <c r="B17" s="141" t="s">
        <v>130</v>
      </c>
      <c r="C17" s="54"/>
      <c r="D17" s="260"/>
      <c r="E17" s="260" t="s">
        <v>295</v>
      </c>
      <c r="F17" s="260"/>
      <c r="G17" s="260"/>
      <c r="H17" s="703">
        <v>63187</v>
      </c>
      <c r="I17" s="703">
        <v>74278</v>
      </c>
      <c r="J17" s="703">
        <v>79904</v>
      </c>
      <c r="K17" s="703">
        <v>81327</v>
      </c>
      <c r="L17" s="703">
        <v>82654</v>
      </c>
      <c r="M17" s="703">
        <v>84587</v>
      </c>
      <c r="N17" s="703">
        <v>85848</v>
      </c>
      <c r="O17" s="703">
        <v>88877</v>
      </c>
      <c r="P17" s="703">
        <v>90150</v>
      </c>
      <c r="Q17" s="703">
        <v>89196</v>
      </c>
      <c r="R17" s="703">
        <v>88821</v>
      </c>
      <c r="S17" s="847">
        <v>84404</v>
      </c>
      <c r="T17" s="847">
        <v>83350</v>
      </c>
      <c r="U17" s="847">
        <v>82431</v>
      </c>
      <c r="V17" s="1392">
        <v>79564</v>
      </c>
      <c r="W17" s="1392">
        <v>80035</v>
      </c>
      <c r="X17" s="847">
        <v>83420</v>
      </c>
      <c r="Y17" s="703">
        <v>85846</v>
      </c>
      <c r="Z17" s="703">
        <v>89640</v>
      </c>
      <c r="AA17" s="703">
        <v>94606</v>
      </c>
      <c r="AB17" s="703">
        <v>99003</v>
      </c>
      <c r="AC17" s="703">
        <v>94700</v>
      </c>
      <c r="AD17" s="703">
        <v>96129</v>
      </c>
      <c r="AE17" s="1625">
        <v>96375</v>
      </c>
      <c r="AF17" s="458"/>
    </row>
    <row r="18" spans="1:33" s="86" customFormat="1" ht="11.25" customHeight="1">
      <c r="A18" s="158"/>
      <c r="B18" s="141" t="s">
        <v>132</v>
      </c>
      <c r="C18" s="54"/>
      <c r="D18" s="681"/>
      <c r="E18" s="681" t="s">
        <v>296</v>
      </c>
      <c r="F18" s="681"/>
      <c r="G18" s="681"/>
      <c r="H18" s="926">
        <v>12130</v>
      </c>
      <c r="I18" s="926">
        <v>14975</v>
      </c>
      <c r="J18" s="926">
        <v>15226</v>
      </c>
      <c r="K18" s="926">
        <v>15609</v>
      </c>
      <c r="L18" s="926">
        <v>15780</v>
      </c>
      <c r="M18" s="926">
        <v>16435</v>
      </c>
      <c r="N18" s="926">
        <v>16411</v>
      </c>
      <c r="O18" s="708">
        <v>16881</v>
      </c>
      <c r="P18" s="926">
        <v>17031</v>
      </c>
      <c r="Q18" s="926">
        <v>17370</v>
      </c>
      <c r="R18" s="926">
        <v>17340</v>
      </c>
      <c r="S18" s="927">
        <v>17174</v>
      </c>
      <c r="T18" s="927">
        <v>17202</v>
      </c>
      <c r="U18" s="927">
        <v>17523</v>
      </c>
      <c r="V18" s="1391">
        <v>17452</v>
      </c>
      <c r="W18" s="1391">
        <v>18535</v>
      </c>
      <c r="X18" s="927">
        <v>20400</v>
      </c>
      <c r="Y18" s="926">
        <v>23042</v>
      </c>
      <c r="Z18" s="926">
        <v>24971</v>
      </c>
      <c r="AA18" s="926">
        <v>27106</v>
      </c>
      <c r="AB18" s="926">
        <v>27871</v>
      </c>
      <c r="AC18" s="926">
        <v>26658</v>
      </c>
      <c r="AD18" s="926">
        <v>25887</v>
      </c>
      <c r="AE18" s="1659">
        <v>25271</v>
      </c>
      <c r="AF18" s="458"/>
    </row>
    <row r="19" spans="1:33" s="86" customFormat="1" ht="11.25" customHeight="1">
      <c r="A19" s="158"/>
      <c r="B19" s="141" t="s">
        <v>133</v>
      </c>
      <c r="C19" s="54"/>
      <c r="D19" s="260" t="s">
        <v>297</v>
      </c>
      <c r="E19" s="14"/>
      <c r="F19" s="260"/>
      <c r="G19" s="260"/>
      <c r="H19" s="708">
        <v>4277</v>
      </c>
      <c r="I19" s="708">
        <v>3656</v>
      </c>
      <c r="J19" s="708">
        <v>4390</v>
      </c>
      <c r="K19" s="708">
        <v>4253</v>
      </c>
      <c r="L19" s="708">
        <v>3291</v>
      </c>
      <c r="M19" s="708">
        <v>3291</v>
      </c>
      <c r="N19" s="928">
        <v>3193</v>
      </c>
      <c r="O19" s="928">
        <v>3191</v>
      </c>
      <c r="P19" s="708">
        <v>3511</v>
      </c>
      <c r="Q19" s="708">
        <v>3475</v>
      </c>
      <c r="R19" s="707">
        <v>3553</v>
      </c>
      <c r="S19" s="709">
        <v>3646</v>
      </c>
      <c r="T19" s="707">
        <v>3947</v>
      </c>
      <c r="U19" s="707">
        <v>3883</v>
      </c>
      <c r="V19" s="1155">
        <v>3949</v>
      </c>
      <c r="W19" s="1155">
        <v>4305</v>
      </c>
      <c r="X19" s="707">
        <v>4559</v>
      </c>
      <c r="Y19" s="707">
        <v>4437</v>
      </c>
      <c r="Z19" s="707">
        <v>4504</v>
      </c>
      <c r="AA19" s="707">
        <v>4419</v>
      </c>
      <c r="AB19" s="707">
        <v>4577</v>
      </c>
      <c r="AC19" s="707">
        <v>4629</v>
      </c>
      <c r="AD19" s="707">
        <v>4790</v>
      </c>
      <c r="AE19" s="1622">
        <v>4269</v>
      </c>
      <c r="AF19" s="458"/>
    </row>
    <row r="20" spans="1:33" s="86" customFormat="1" ht="11.25" customHeight="1">
      <c r="A20" s="158"/>
      <c r="B20" s="141" t="s">
        <v>134</v>
      </c>
      <c r="C20" s="54"/>
      <c r="D20" s="710" t="s">
        <v>255</v>
      </c>
      <c r="E20" s="618"/>
      <c r="F20" s="710"/>
      <c r="G20" s="695"/>
      <c r="H20" s="714">
        <v>1173</v>
      </c>
      <c r="I20" s="714">
        <v>1108</v>
      </c>
      <c r="J20" s="714">
        <v>1065</v>
      </c>
      <c r="K20" s="714">
        <v>1038</v>
      </c>
      <c r="L20" s="714">
        <v>1122</v>
      </c>
      <c r="M20" s="714">
        <v>1073</v>
      </c>
      <c r="N20" s="713">
        <v>1060</v>
      </c>
      <c r="O20" s="708">
        <v>1071</v>
      </c>
      <c r="P20" s="713">
        <v>1024</v>
      </c>
      <c r="Q20" s="713">
        <v>1023</v>
      </c>
      <c r="R20" s="713">
        <v>1045</v>
      </c>
      <c r="S20" s="715">
        <v>1208</v>
      </c>
      <c r="T20" s="715">
        <v>1195</v>
      </c>
      <c r="U20" s="715">
        <v>1126</v>
      </c>
      <c r="V20" s="1163">
        <v>1534</v>
      </c>
      <c r="W20" s="1163">
        <v>1510</v>
      </c>
      <c r="X20" s="715">
        <v>1686</v>
      </c>
      <c r="Y20" s="714">
        <v>1512</v>
      </c>
      <c r="Z20" s="714">
        <v>1423</v>
      </c>
      <c r="AA20" s="714">
        <v>1484</v>
      </c>
      <c r="AB20" s="714">
        <v>1562</v>
      </c>
      <c r="AC20" s="714">
        <v>1469</v>
      </c>
      <c r="AD20" s="714">
        <v>1347</v>
      </c>
      <c r="AE20" s="1620">
        <v>1197</v>
      </c>
      <c r="AF20" s="458"/>
    </row>
    <row r="21" spans="1:33" s="86" customFormat="1" ht="11.25" customHeight="1">
      <c r="A21" s="158"/>
      <c r="B21" s="141" t="s">
        <v>135</v>
      </c>
      <c r="C21" s="54"/>
      <c r="D21" s="268" t="s">
        <v>256</v>
      </c>
      <c r="E21" s="101"/>
      <c r="F21" s="268"/>
      <c r="G21" s="268"/>
      <c r="H21" s="846">
        <v>5</v>
      </c>
      <c r="I21" s="846">
        <v>3</v>
      </c>
      <c r="J21" s="846">
        <v>2</v>
      </c>
      <c r="K21" s="846">
        <v>2</v>
      </c>
      <c r="L21" s="846">
        <v>3</v>
      </c>
      <c r="M21" s="846">
        <v>3</v>
      </c>
      <c r="N21" s="708">
        <v>3</v>
      </c>
      <c r="O21" s="708">
        <v>2</v>
      </c>
      <c r="P21" s="708">
        <v>2</v>
      </c>
      <c r="Q21" s="708">
        <v>2</v>
      </c>
      <c r="R21" s="708">
        <v>2</v>
      </c>
      <c r="S21" s="716">
        <v>2</v>
      </c>
      <c r="T21" s="716">
        <v>2</v>
      </c>
      <c r="U21" s="716">
        <v>2</v>
      </c>
      <c r="V21" s="1165">
        <v>2</v>
      </c>
      <c r="W21" s="1165">
        <v>1</v>
      </c>
      <c r="X21" s="716">
        <v>1</v>
      </c>
      <c r="Y21" s="708">
        <v>1</v>
      </c>
      <c r="Z21" s="708">
        <v>1</v>
      </c>
      <c r="AA21" s="708">
        <v>1</v>
      </c>
      <c r="AB21" s="708">
        <v>1</v>
      </c>
      <c r="AC21" s="708">
        <v>1</v>
      </c>
      <c r="AD21" s="708">
        <v>1</v>
      </c>
      <c r="AE21" s="1621">
        <v>1</v>
      </c>
      <c r="AF21" s="458"/>
    </row>
    <row r="22" spans="1:33" s="86" customFormat="1" ht="11.25" customHeight="1">
      <c r="A22" s="158"/>
      <c r="B22" s="1541" t="s">
        <v>570</v>
      </c>
      <c r="C22" s="54"/>
      <c r="D22" s="682" t="s">
        <v>257</v>
      </c>
      <c r="E22" s="538"/>
      <c r="F22" s="682"/>
      <c r="G22" s="682"/>
      <c r="H22" s="707">
        <v>4934</v>
      </c>
      <c r="I22" s="707">
        <v>4932</v>
      </c>
      <c r="J22" s="707">
        <v>4558</v>
      </c>
      <c r="K22" s="707">
        <v>3951</v>
      </c>
      <c r="L22" s="707">
        <v>3642</v>
      </c>
      <c r="M22" s="707">
        <v>3374</v>
      </c>
      <c r="N22" s="707">
        <v>3344</v>
      </c>
      <c r="O22" s="708">
        <v>3479</v>
      </c>
      <c r="P22" s="707">
        <v>3496</v>
      </c>
      <c r="Q22" s="707">
        <v>3343</v>
      </c>
      <c r="R22" s="707">
        <v>3690</v>
      </c>
      <c r="S22" s="709">
        <v>4325</v>
      </c>
      <c r="T22" s="709">
        <v>4158</v>
      </c>
      <c r="U22" s="709">
        <v>4236</v>
      </c>
      <c r="V22" s="1157">
        <v>4776</v>
      </c>
      <c r="W22" s="1157">
        <v>4825</v>
      </c>
      <c r="X22" s="709">
        <v>4552</v>
      </c>
      <c r="Y22" s="707">
        <f>Y9-Y10-Y20-Y21</f>
        <v>3983</v>
      </c>
      <c r="Z22" s="707">
        <v>4449</v>
      </c>
      <c r="AA22" s="707">
        <v>4431</v>
      </c>
      <c r="AB22" s="707">
        <v>4609</v>
      </c>
      <c r="AC22" s="707">
        <v>4744</v>
      </c>
      <c r="AD22" s="707">
        <v>4911</v>
      </c>
      <c r="AE22" s="1622">
        <v>5136</v>
      </c>
      <c r="AF22" s="458"/>
    </row>
    <row r="23" spans="1:33" s="86" customFormat="1" ht="11.25" customHeight="1">
      <c r="A23" s="158"/>
      <c r="B23" s="141" t="s">
        <v>136</v>
      </c>
      <c r="C23" s="54"/>
      <c r="D23" s="684" t="s">
        <v>258</v>
      </c>
      <c r="E23" s="685"/>
      <c r="F23" s="685"/>
      <c r="G23" s="673"/>
      <c r="H23" s="656">
        <v>50820</v>
      </c>
      <c r="I23" s="656">
        <v>55382</v>
      </c>
      <c r="J23" s="656">
        <v>54161</v>
      </c>
      <c r="K23" s="656">
        <v>56257</v>
      </c>
      <c r="L23" s="656">
        <v>57580</v>
      </c>
      <c r="M23" s="656">
        <v>57713</v>
      </c>
      <c r="N23" s="656">
        <v>59974</v>
      </c>
      <c r="O23" s="656">
        <v>61192</v>
      </c>
      <c r="P23" s="661">
        <v>63186</v>
      </c>
      <c r="Q23" s="661">
        <v>62851</v>
      </c>
      <c r="R23" s="656">
        <v>64249</v>
      </c>
      <c r="S23" s="658">
        <v>66717</v>
      </c>
      <c r="T23" s="658">
        <v>68646</v>
      </c>
      <c r="U23" s="658">
        <v>67306</v>
      </c>
      <c r="V23" s="1060">
        <v>69741</v>
      </c>
      <c r="W23" s="1060">
        <v>71069</v>
      </c>
      <c r="X23" s="658">
        <v>72578</v>
      </c>
      <c r="Y23" s="656">
        <v>70733</v>
      </c>
      <c r="Z23" s="656">
        <v>69889</v>
      </c>
      <c r="AA23" s="656">
        <v>71739</v>
      </c>
      <c r="AB23" s="656">
        <v>73453</v>
      </c>
      <c r="AC23" s="656">
        <v>74981</v>
      </c>
      <c r="AD23" s="656">
        <v>76907</v>
      </c>
      <c r="AE23" s="1717">
        <v>73392</v>
      </c>
      <c r="AF23" s="458"/>
    </row>
    <row r="24" spans="1:33" s="86" customFormat="1" ht="11.25" customHeight="1">
      <c r="A24" s="166"/>
      <c r="B24" s="141" t="s">
        <v>138</v>
      </c>
      <c r="C24" s="54"/>
      <c r="D24" s="260" t="s">
        <v>259</v>
      </c>
      <c r="E24" s="94"/>
      <c r="F24" s="260"/>
      <c r="G24" s="260"/>
      <c r="H24" s="661">
        <v>46562</v>
      </c>
      <c r="I24" s="661">
        <v>50346</v>
      </c>
      <c r="J24" s="661">
        <v>48296</v>
      </c>
      <c r="K24" s="661">
        <v>50170</v>
      </c>
      <c r="L24" s="661">
        <v>51214</v>
      </c>
      <c r="M24" s="661">
        <v>51491</v>
      </c>
      <c r="N24" s="622">
        <v>53137</v>
      </c>
      <c r="O24" s="661">
        <v>54151</v>
      </c>
      <c r="P24" s="622">
        <v>55946</v>
      </c>
      <c r="Q24" s="622">
        <v>55600</v>
      </c>
      <c r="R24" s="622">
        <v>56984</v>
      </c>
      <c r="S24" s="623">
        <v>59928</v>
      </c>
      <c r="T24" s="623">
        <v>61978</v>
      </c>
      <c r="U24" s="623">
        <v>60942</v>
      </c>
      <c r="V24" s="1261">
        <v>63408</v>
      </c>
      <c r="W24" s="1261">
        <v>64993</v>
      </c>
      <c r="X24" s="623">
        <v>66259</v>
      </c>
      <c r="Y24" s="621">
        <v>65026</v>
      </c>
      <c r="Z24" s="621">
        <v>64692</v>
      </c>
      <c r="AA24" s="621">
        <v>66684</v>
      </c>
      <c r="AB24" s="621">
        <v>68187</v>
      </c>
      <c r="AC24" s="621">
        <v>69634</v>
      </c>
      <c r="AD24" s="621">
        <v>71878</v>
      </c>
      <c r="AE24" s="1605">
        <v>68626</v>
      </c>
      <c r="AF24" s="458"/>
    </row>
    <row r="25" spans="1:33" s="86" customFormat="1" ht="11.25" customHeight="1">
      <c r="A25" s="158"/>
      <c r="B25" s="141" t="s">
        <v>140</v>
      </c>
      <c r="C25" s="54"/>
      <c r="D25" s="260" t="s">
        <v>260</v>
      </c>
      <c r="E25" s="94"/>
      <c r="F25" s="260"/>
      <c r="G25" s="260"/>
      <c r="H25" s="675">
        <v>4258</v>
      </c>
      <c r="I25" s="675">
        <v>5036</v>
      </c>
      <c r="J25" s="675">
        <v>5865</v>
      </c>
      <c r="K25" s="675">
        <v>6087</v>
      </c>
      <c r="L25" s="675">
        <v>6366</v>
      </c>
      <c r="M25" s="675">
        <v>6222</v>
      </c>
      <c r="N25" s="626">
        <v>6837</v>
      </c>
      <c r="O25" s="661">
        <v>7041</v>
      </c>
      <c r="P25" s="626">
        <v>7240</v>
      </c>
      <c r="Q25" s="626">
        <v>7251</v>
      </c>
      <c r="R25" s="626">
        <v>7265</v>
      </c>
      <c r="S25" s="627">
        <v>6789</v>
      </c>
      <c r="T25" s="627">
        <v>6668</v>
      </c>
      <c r="U25" s="627">
        <v>6364</v>
      </c>
      <c r="V25" s="1120">
        <v>6333</v>
      </c>
      <c r="W25" s="1120">
        <v>6076</v>
      </c>
      <c r="X25" s="627">
        <v>6319</v>
      </c>
      <c r="Y25" s="626">
        <v>5707</v>
      </c>
      <c r="Z25" s="626">
        <v>5197</v>
      </c>
      <c r="AA25" s="626">
        <v>5055</v>
      </c>
      <c r="AB25" s="626">
        <v>5266</v>
      </c>
      <c r="AC25" s="626">
        <v>5347</v>
      </c>
      <c r="AD25" s="626">
        <v>5029</v>
      </c>
      <c r="AE25" s="1607">
        <v>4766</v>
      </c>
      <c r="AF25" s="458"/>
    </row>
    <row r="26" spans="1:33" s="86" customFormat="1" ht="11.1" customHeight="1">
      <c r="A26" s="250"/>
      <c r="B26" s="251"/>
      <c r="C26" s="54"/>
      <c r="D26" s="684" t="s">
        <v>261</v>
      </c>
      <c r="E26" s="685"/>
      <c r="F26" s="685"/>
      <c r="G26" s="673"/>
      <c r="H26" s="656">
        <v>301903.03999999998</v>
      </c>
      <c r="I26" s="656">
        <v>313590.90000000002</v>
      </c>
      <c r="J26" s="656">
        <v>321752.05</v>
      </c>
      <c r="K26" s="656">
        <v>327169.28000000003</v>
      </c>
      <c r="L26" s="656">
        <v>329373.11</v>
      </c>
      <c r="M26" s="656">
        <v>327169.15000000002</v>
      </c>
      <c r="N26" s="656">
        <v>331713</v>
      </c>
      <c r="O26" s="656">
        <v>338676</v>
      </c>
      <c r="P26" s="661">
        <v>345077</v>
      </c>
      <c r="Q26" s="661">
        <v>343471</v>
      </c>
      <c r="R26" s="656">
        <v>353935</v>
      </c>
      <c r="S26" s="658">
        <v>346483</v>
      </c>
      <c r="T26" s="658">
        <v>355313</v>
      </c>
      <c r="U26" s="658">
        <v>354864</v>
      </c>
      <c r="V26" s="1060">
        <v>360113</v>
      </c>
      <c r="W26" s="1060">
        <v>368367</v>
      </c>
      <c r="X26" s="658">
        <v>375822</v>
      </c>
      <c r="Y26" s="656">
        <v>379734</v>
      </c>
      <c r="Z26" s="656">
        <v>393931</v>
      </c>
      <c r="AA26" s="656">
        <v>407631</v>
      </c>
      <c r="AB26" s="656">
        <v>419628</v>
      </c>
      <c r="AC26" s="656">
        <v>421257</v>
      </c>
      <c r="AD26" s="656">
        <v>429668</v>
      </c>
      <c r="AE26" s="1717">
        <v>426589</v>
      </c>
      <c r="AF26" s="1788"/>
      <c r="AG26" s="454"/>
    </row>
    <row r="27" spans="1:33" s="86" customFormat="1" ht="11.1" customHeight="1">
      <c r="A27" s="250"/>
      <c r="B27" s="251"/>
      <c r="C27" s="54"/>
      <c r="D27" s="268" t="s">
        <v>262</v>
      </c>
      <c r="E27" s="101"/>
      <c r="F27" s="268"/>
      <c r="G27" s="268"/>
      <c r="H27" s="661">
        <v>281165.84000000003</v>
      </c>
      <c r="I27" s="661">
        <v>293318.78999999998</v>
      </c>
      <c r="J27" s="661">
        <v>299869.40999999997</v>
      </c>
      <c r="K27" s="661">
        <v>305921.02</v>
      </c>
      <c r="L27" s="661">
        <v>306131.81</v>
      </c>
      <c r="M27" s="661">
        <v>304740.06</v>
      </c>
      <c r="N27" s="622">
        <v>309062</v>
      </c>
      <c r="O27" s="661">
        <v>316063</v>
      </c>
      <c r="P27" s="622">
        <v>321301</v>
      </c>
      <c r="Q27" s="622">
        <v>319122</v>
      </c>
      <c r="R27" s="622">
        <v>327015</v>
      </c>
      <c r="S27" s="623">
        <v>322297</v>
      </c>
      <c r="T27" s="623">
        <v>329483</v>
      </c>
      <c r="U27" s="623">
        <v>330381</v>
      </c>
      <c r="V27" s="1261">
        <v>332292</v>
      </c>
      <c r="W27" s="1261">
        <v>342587</v>
      </c>
      <c r="X27" s="623">
        <v>350834</v>
      </c>
      <c r="Y27" s="621">
        <v>355050</v>
      </c>
      <c r="Z27" s="621">
        <v>368587</v>
      </c>
      <c r="AA27" s="621">
        <v>381662</v>
      </c>
      <c r="AB27" s="621">
        <v>394448</v>
      </c>
      <c r="AC27" s="621">
        <v>396066</v>
      </c>
      <c r="AD27" s="621">
        <v>403510</v>
      </c>
      <c r="AE27" s="1605">
        <v>400028</v>
      </c>
      <c r="AF27" s="500"/>
    </row>
    <row r="28" spans="1:33" s="86" customFormat="1" ht="11.1" customHeight="1">
      <c r="A28" s="189"/>
      <c r="B28" s="251"/>
      <c r="C28" s="54"/>
      <c r="D28" s="268" t="s">
        <v>263</v>
      </c>
      <c r="E28" s="101"/>
      <c r="F28" s="268"/>
      <c r="G28" s="268"/>
      <c r="H28" s="675">
        <v>262438.69</v>
      </c>
      <c r="I28" s="675">
        <v>274868.51</v>
      </c>
      <c r="J28" s="675">
        <v>281417.89</v>
      </c>
      <c r="K28" s="675">
        <v>288394.01</v>
      </c>
      <c r="L28" s="675">
        <v>289265</v>
      </c>
      <c r="M28" s="675">
        <v>287446.28000000003</v>
      </c>
      <c r="N28" s="661">
        <v>287769</v>
      </c>
      <c r="O28" s="661">
        <v>294501</v>
      </c>
      <c r="P28" s="661">
        <v>297867</v>
      </c>
      <c r="Q28" s="661">
        <v>296649</v>
      </c>
      <c r="R28" s="661">
        <v>302941</v>
      </c>
      <c r="S28" s="663">
        <v>294397</v>
      </c>
      <c r="T28" s="663">
        <v>302892</v>
      </c>
      <c r="U28" s="663">
        <v>305225</v>
      </c>
      <c r="V28" s="1068">
        <v>308012</v>
      </c>
      <c r="W28" s="1068">
        <v>314521</v>
      </c>
      <c r="X28" s="663">
        <v>325165</v>
      </c>
      <c r="Y28" s="661">
        <v>319092</v>
      </c>
      <c r="Z28" s="661">
        <v>330741</v>
      </c>
      <c r="AA28" s="661">
        <v>341396</v>
      </c>
      <c r="AB28" s="661">
        <v>349962</v>
      </c>
      <c r="AC28" s="661">
        <v>349191</v>
      </c>
      <c r="AD28" s="661">
        <v>365166</v>
      </c>
      <c r="AE28" s="1606">
        <v>362025</v>
      </c>
      <c r="AF28" s="1788"/>
    </row>
    <row r="29" spans="1:33" s="86" customFormat="1" ht="11.1" customHeight="1">
      <c r="A29" s="252"/>
      <c r="B29" s="251"/>
      <c r="C29" s="54"/>
      <c r="D29" s="260" t="s">
        <v>264</v>
      </c>
      <c r="E29" s="94"/>
      <c r="F29" s="260"/>
      <c r="G29" s="260"/>
      <c r="H29" s="661">
        <v>30960.51</v>
      </c>
      <c r="I29" s="661">
        <v>37873.67</v>
      </c>
      <c r="J29" s="661">
        <v>41932.699999999997</v>
      </c>
      <c r="K29" s="661">
        <v>40704.720000000001</v>
      </c>
      <c r="L29" s="661">
        <v>41843.360000000001</v>
      </c>
      <c r="M29" s="661">
        <v>37160.74</v>
      </c>
      <c r="N29" s="661">
        <v>38673</v>
      </c>
      <c r="O29" s="661">
        <v>40582</v>
      </c>
      <c r="P29" s="661">
        <v>39406</v>
      </c>
      <c r="Q29" s="661">
        <v>38903</v>
      </c>
      <c r="R29" s="661">
        <v>42585</v>
      </c>
      <c r="S29" s="663">
        <v>42800</v>
      </c>
      <c r="T29" s="663">
        <v>44834</v>
      </c>
      <c r="U29" s="663">
        <v>46780</v>
      </c>
      <c r="V29" s="1068">
        <v>49167</v>
      </c>
      <c r="W29" s="1068">
        <v>55126</v>
      </c>
      <c r="X29" s="663">
        <v>59479</v>
      </c>
      <c r="Y29" s="661">
        <v>58634</v>
      </c>
      <c r="Z29" s="661">
        <v>65706</v>
      </c>
      <c r="AA29" s="661">
        <v>70804</v>
      </c>
      <c r="AB29" s="661">
        <v>77913</v>
      </c>
      <c r="AC29" s="661">
        <v>67585</v>
      </c>
      <c r="AD29" s="661">
        <v>72148</v>
      </c>
      <c r="AE29" s="1606">
        <v>79698</v>
      </c>
      <c r="AF29" s="458"/>
    </row>
    <row r="30" spans="1:33" s="86" customFormat="1" ht="11.1" customHeight="1">
      <c r="A30" s="189"/>
      <c r="B30" s="251"/>
      <c r="C30" s="54"/>
      <c r="D30" s="260" t="s">
        <v>265</v>
      </c>
      <c r="E30" s="94"/>
      <c r="F30" s="260"/>
      <c r="G30" s="260"/>
      <c r="H30" s="661">
        <v>231311</v>
      </c>
      <c r="I30" s="661">
        <v>236883.23</v>
      </c>
      <c r="J30" s="661">
        <v>239382.49</v>
      </c>
      <c r="K30" s="661">
        <v>247595.71</v>
      </c>
      <c r="L30" s="661">
        <v>247330.96</v>
      </c>
      <c r="M30" s="661">
        <v>250183.15</v>
      </c>
      <c r="N30" s="661">
        <v>248997</v>
      </c>
      <c r="O30" s="661">
        <v>253834</v>
      </c>
      <c r="P30" s="661">
        <v>258380</v>
      </c>
      <c r="Q30" s="661">
        <v>257695</v>
      </c>
      <c r="R30" s="661">
        <v>260307</v>
      </c>
      <c r="S30" s="663">
        <v>251551</v>
      </c>
      <c r="T30" s="663">
        <v>258015</v>
      </c>
      <c r="U30" s="663">
        <v>258404</v>
      </c>
      <c r="V30" s="1068">
        <v>258804</v>
      </c>
      <c r="W30" s="1068">
        <v>259357</v>
      </c>
      <c r="X30" s="663">
        <v>265649</v>
      </c>
      <c r="Y30" s="661">
        <v>260422</v>
      </c>
      <c r="Z30" s="661">
        <v>265001</v>
      </c>
      <c r="AA30" s="661">
        <v>270559</v>
      </c>
      <c r="AB30" s="661">
        <v>272020</v>
      </c>
      <c r="AC30" s="661">
        <v>281575</v>
      </c>
      <c r="AD30" s="661">
        <v>292984</v>
      </c>
      <c r="AE30" s="1606">
        <v>282291</v>
      </c>
      <c r="AF30" s="458"/>
    </row>
    <row r="31" spans="1:33" s="86" customFormat="1" ht="11.1" customHeight="1">
      <c r="A31" s="189"/>
      <c r="B31" s="251"/>
      <c r="C31" s="54"/>
      <c r="D31" s="683" t="s">
        <v>266</v>
      </c>
      <c r="E31" s="567"/>
      <c r="F31" s="683"/>
      <c r="G31" s="683"/>
      <c r="H31" s="626">
        <v>166.66</v>
      </c>
      <c r="I31" s="626">
        <v>111.6</v>
      </c>
      <c r="J31" s="626">
        <v>102.71</v>
      </c>
      <c r="K31" s="626">
        <v>93</v>
      </c>
      <c r="L31" s="626">
        <v>91.23</v>
      </c>
      <c r="M31" s="626">
        <v>102.39</v>
      </c>
      <c r="N31" s="626">
        <v>99</v>
      </c>
      <c r="O31" s="661">
        <v>85</v>
      </c>
      <c r="P31" s="626">
        <v>81</v>
      </c>
      <c r="Q31" s="626">
        <v>51</v>
      </c>
      <c r="R31" s="626">
        <v>49</v>
      </c>
      <c r="S31" s="627">
        <v>46</v>
      </c>
      <c r="T31" s="627">
        <v>43</v>
      </c>
      <c r="U31" s="627">
        <v>41</v>
      </c>
      <c r="V31" s="1120">
        <v>41</v>
      </c>
      <c r="W31" s="1120">
        <v>38</v>
      </c>
      <c r="X31" s="627">
        <v>37</v>
      </c>
      <c r="Y31" s="626">
        <v>36</v>
      </c>
      <c r="Z31" s="626">
        <v>34</v>
      </c>
      <c r="AA31" s="626">
        <v>33</v>
      </c>
      <c r="AB31" s="626">
        <v>29</v>
      </c>
      <c r="AC31" s="626">
        <v>31</v>
      </c>
      <c r="AD31" s="626">
        <v>34</v>
      </c>
      <c r="AE31" s="1607">
        <v>36</v>
      </c>
      <c r="AF31" s="458"/>
    </row>
    <row r="32" spans="1:33" s="86" customFormat="1" ht="11.1" customHeight="1">
      <c r="A32" s="189"/>
      <c r="B32" s="251"/>
      <c r="C32" s="54"/>
      <c r="D32" s="260" t="s">
        <v>298</v>
      </c>
      <c r="E32" s="14"/>
      <c r="F32" s="260"/>
      <c r="G32" s="260"/>
      <c r="H32" s="661">
        <v>2963.72</v>
      </c>
      <c r="I32" s="661">
        <v>2623.98</v>
      </c>
      <c r="J32" s="661">
        <v>1915.13</v>
      </c>
      <c r="K32" s="661">
        <v>1676.9</v>
      </c>
      <c r="L32" s="661">
        <v>1823.76</v>
      </c>
      <c r="M32" s="661">
        <v>1979.17</v>
      </c>
      <c r="N32" s="622">
        <v>5871</v>
      </c>
      <c r="O32" s="621">
        <v>6197</v>
      </c>
      <c r="P32" s="661">
        <v>7559</v>
      </c>
      <c r="Q32" s="661">
        <v>8941</v>
      </c>
      <c r="R32" s="622">
        <v>8997</v>
      </c>
      <c r="S32" s="623">
        <v>11695</v>
      </c>
      <c r="T32" s="623">
        <v>10473</v>
      </c>
      <c r="U32" s="623">
        <v>9285</v>
      </c>
      <c r="V32" s="1261">
        <v>6151</v>
      </c>
      <c r="W32" s="1261">
        <v>8714</v>
      </c>
      <c r="X32" s="623">
        <v>7019</v>
      </c>
      <c r="Y32" s="621">
        <v>18297</v>
      </c>
      <c r="Z32" s="1560">
        <v>20200</v>
      </c>
      <c r="AA32" s="1560">
        <v>24119</v>
      </c>
      <c r="AB32" s="1560">
        <v>27303</v>
      </c>
      <c r="AC32" s="1560">
        <v>30773</v>
      </c>
      <c r="AD32" s="1560">
        <v>22880</v>
      </c>
      <c r="AE32" s="1666">
        <v>22427</v>
      </c>
      <c r="AF32" s="458"/>
    </row>
    <row r="33" spans="1:33" s="86" customFormat="1" ht="11.1" customHeight="1">
      <c r="A33" s="189"/>
      <c r="B33" s="251"/>
      <c r="C33" s="54"/>
      <c r="D33" s="260" t="s">
        <v>299</v>
      </c>
      <c r="E33" s="94"/>
      <c r="F33" s="260"/>
      <c r="G33" s="260"/>
      <c r="H33" s="675">
        <v>145.72999999999999</v>
      </c>
      <c r="I33" s="675">
        <v>142.22</v>
      </c>
      <c r="J33" s="675">
        <v>79.69</v>
      </c>
      <c r="K33" s="675">
        <v>144.27000000000001</v>
      </c>
      <c r="L33" s="675">
        <v>92</v>
      </c>
      <c r="M33" s="675">
        <v>89.05</v>
      </c>
      <c r="N33" s="661">
        <v>70</v>
      </c>
      <c r="O33" s="661">
        <v>82</v>
      </c>
      <c r="P33" s="661">
        <v>123</v>
      </c>
      <c r="Q33" s="661">
        <v>96</v>
      </c>
      <c r="R33" s="661">
        <v>70</v>
      </c>
      <c r="S33" s="663">
        <v>98</v>
      </c>
      <c r="T33" s="663">
        <v>96</v>
      </c>
      <c r="U33" s="663">
        <v>82</v>
      </c>
      <c r="V33" s="1068">
        <v>79</v>
      </c>
      <c r="W33" s="1068">
        <v>75</v>
      </c>
      <c r="X33" s="663">
        <v>102</v>
      </c>
      <c r="Y33" s="661">
        <v>81</v>
      </c>
      <c r="Z33" s="1561">
        <v>100</v>
      </c>
      <c r="AA33" s="1561">
        <v>110</v>
      </c>
      <c r="AB33" s="1561">
        <v>115</v>
      </c>
      <c r="AC33" s="1561">
        <v>103</v>
      </c>
      <c r="AD33" s="1561">
        <v>98</v>
      </c>
      <c r="AE33" s="1667">
        <v>61</v>
      </c>
      <c r="AF33" s="458"/>
    </row>
    <row r="34" spans="1:33" s="86" customFormat="1" ht="11.1" customHeight="1">
      <c r="A34" s="189"/>
      <c r="B34" s="252"/>
      <c r="C34" s="54"/>
      <c r="D34" s="260" t="s">
        <v>300</v>
      </c>
      <c r="E34" s="94"/>
      <c r="F34" s="260"/>
      <c r="G34" s="260"/>
      <c r="H34" s="675">
        <v>127.49</v>
      </c>
      <c r="I34" s="675">
        <v>1194.33</v>
      </c>
      <c r="J34" s="675">
        <v>966</v>
      </c>
      <c r="K34" s="675">
        <v>1116.21</v>
      </c>
      <c r="L34" s="675">
        <v>1359.21</v>
      </c>
      <c r="M34" s="675">
        <v>1435.29</v>
      </c>
      <c r="N34" s="661">
        <v>1562</v>
      </c>
      <c r="O34" s="661">
        <v>2092</v>
      </c>
      <c r="P34" s="661">
        <v>2559</v>
      </c>
      <c r="Q34" s="661">
        <v>2444</v>
      </c>
      <c r="R34" s="661">
        <v>2317</v>
      </c>
      <c r="S34" s="663">
        <v>2117</v>
      </c>
      <c r="T34" s="663">
        <v>1733</v>
      </c>
      <c r="U34" s="663">
        <v>1499</v>
      </c>
      <c r="V34" s="1068">
        <v>1260</v>
      </c>
      <c r="W34" s="1068">
        <v>988</v>
      </c>
      <c r="X34" s="663">
        <v>1057</v>
      </c>
      <c r="Y34" s="661">
        <v>788</v>
      </c>
      <c r="Z34" s="1561">
        <v>755</v>
      </c>
      <c r="AA34" s="1561">
        <v>545</v>
      </c>
      <c r="AB34" s="1561">
        <v>576</v>
      </c>
      <c r="AC34" s="1561">
        <v>506</v>
      </c>
      <c r="AD34" s="1561">
        <v>373</v>
      </c>
      <c r="AE34" s="1667">
        <v>523</v>
      </c>
      <c r="AF34" s="458"/>
    </row>
    <row r="35" spans="1:33" s="86" customFormat="1" ht="11.1" customHeight="1">
      <c r="A35" s="189"/>
      <c r="B35" s="252"/>
      <c r="C35" s="92"/>
      <c r="D35" s="683" t="s">
        <v>301</v>
      </c>
      <c r="E35" s="567"/>
      <c r="F35" s="683"/>
      <c r="G35" s="683"/>
      <c r="H35" s="626">
        <v>15490.2</v>
      </c>
      <c r="I35" s="626">
        <v>14489.76</v>
      </c>
      <c r="J35" s="626">
        <v>15490.1</v>
      </c>
      <c r="K35" s="626">
        <v>14589.63</v>
      </c>
      <c r="L35" s="626">
        <v>13590</v>
      </c>
      <c r="M35" s="626">
        <v>13790.27</v>
      </c>
      <c r="N35" s="626">
        <v>13791</v>
      </c>
      <c r="O35" s="626">
        <v>13191</v>
      </c>
      <c r="P35" s="661">
        <v>13192</v>
      </c>
      <c r="Q35" s="661">
        <v>10992</v>
      </c>
      <c r="R35" s="626">
        <v>12690</v>
      </c>
      <c r="S35" s="627">
        <v>13989</v>
      </c>
      <c r="T35" s="627">
        <v>14289</v>
      </c>
      <c r="U35" s="627">
        <v>14290</v>
      </c>
      <c r="V35" s="1073">
        <v>16790</v>
      </c>
      <c r="W35" s="1073">
        <v>18289</v>
      </c>
      <c r="X35" s="626">
        <v>17491</v>
      </c>
      <c r="Y35" s="626">
        <v>16792</v>
      </c>
      <c r="Z35" s="1562">
        <v>16791</v>
      </c>
      <c r="AA35" s="1562">
        <v>15491</v>
      </c>
      <c r="AB35" s="1562">
        <v>16492</v>
      </c>
      <c r="AC35" s="1562">
        <v>15493</v>
      </c>
      <c r="AD35" s="1562">
        <v>14993</v>
      </c>
      <c r="AE35" s="1668">
        <v>14992</v>
      </c>
      <c r="AF35" s="500"/>
    </row>
    <row r="36" spans="1:33" ht="11.1" customHeight="1">
      <c r="A36" s="182"/>
      <c r="B36" s="183"/>
      <c r="C36" s="54"/>
      <c r="D36" s="682" t="s">
        <v>271</v>
      </c>
      <c r="E36" s="538"/>
      <c r="F36" s="538"/>
      <c r="G36" s="535"/>
      <c r="H36" s="687">
        <v>20737.2</v>
      </c>
      <c r="I36" s="687">
        <v>20272.11</v>
      </c>
      <c r="J36" s="687">
        <v>21882.65</v>
      </c>
      <c r="K36" s="687">
        <v>21248.27</v>
      </c>
      <c r="L36" s="687">
        <v>23241</v>
      </c>
      <c r="M36" s="687">
        <v>22429.09</v>
      </c>
      <c r="N36" s="688">
        <v>22650</v>
      </c>
      <c r="O36" s="688">
        <v>22613</v>
      </c>
      <c r="P36" s="688">
        <v>23776</v>
      </c>
      <c r="Q36" s="688">
        <v>24349</v>
      </c>
      <c r="R36" s="688">
        <v>26920</v>
      </c>
      <c r="S36" s="689">
        <v>24186</v>
      </c>
      <c r="T36" s="689">
        <v>25829</v>
      </c>
      <c r="U36" s="689">
        <v>24483</v>
      </c>
      <c r="V36" s="1122">
        <v>27821</v>
      </c>
      <c r="W36" s="1122">
        <v>25780</v>
      </c>
      <c r="X36" s="689">
        <v>24988</v>
      </c>
      <c r="Y36" s="688">
        <v>24684</v>
      </c>
      <c r="Z36" s="688">
        <v>25344</v>
      </c>
      <c r="AA36" s="688">
        <v>25969</v>
      </c>
      <c r="AB36" s="688">
        <v>25180</v>
      </c>
      <c r="AC36" s="688">
        <v>25191</v>
      </c>
      <c r="AD36" s="688">
        <v>26158</v>
      </c>
      <c r="AE36" s="1767">
        <v>26561</v>
      </c>
      <c r="AF36" s="458"/>
      <c r="AG36" s="87"/>
    </row>
    <row r="37" spans="1:33" s="86" customFormat="1" ht="11.1" customHeight="1">
      <c r="A37" s="189"/>
      <c r="B37" s="252"/>
      <c r="C37" s="54"/>
      <c r="D37" s="684" t="s">
        <v>272</v>
      </c>
      <c r="E37" s="685"/>
      <c r="F37" s="685"/>
      <c r="G37" s="673"/>
      <c r="H37" s="656">
        <v>24565</v>
      </c>
      <c r="I37" s="592">
        <v>28468</v>
      </c>
      <c r="J37" s="656">
        <v>28766</v>
      </c>
      <c r="K37" s="656">
        <v>29470</v>
      </c>
      <c r="L37" s="656">
        <v>31459</v>
      </c>
      <c r="M37" s="656">
        <v>31087</v>
      </c>
      <c r="N37" s="656">
        <v>30880</v>
      </c>
      <c r="O37" s="656">
        <v>32306</v>
      </c>
      <c r="P37" s="656">
        <v>32877</v>
      </c>
      <c r="Q37" s="656">
        <v>32761</v>
      </c>
      <c r="R37" s="656">
        <v>33078</v>
      </c>
      <c r="S37" s="658">
        <v>33646</v>
      </c>
      <c r="T37" s="658">
        <v>34074</v>
      </c>
      <c r="U37" s="658">
        <v>33977</v>
      </c>
      <c r="V37" s="1060">
        <v>34026</v>
      </c>
      <c r="W37" s="1060">
        <v>34543</v>
      </c>
      <c r="X37" s="658">
        <v>34315</v>
      </c>
      <c r="Y37" s="656">
        <v>34291</v>
      </c>
      <c r="Z37" s="656">
        <v>34060</v>
      </c>
      <c r="AA37" s="656">
        <v>34454</v>
      </c>
      <c r="AB37" s="656">
        <v>35258</v>
      </c>
      <c r="AC37" s="656">
        <v>35189</v>
      </c>
      <c r="AD37" s="656">
        <v>34994</v>
      </c>
      <c r="AE37" s="1717">
        <v>37009</v>
      </c>
      <c r="AF37" s="458"/>
    </row>
    <row r="38" spans="1:33" s="86" customFormat="1" ht="11.1" customHeight="1">
      <c r="A38" s="189"/>
      <c r="B38" s="252"/>
      <c r="C38" s="54"/>
      <c r="D38" s="690" t="s">
        <v>273</v>
      </c>
      <c r="E38" s="691"/>
      <c r="F38" s="691"/>
      <c r="G38" s="691"/>
      <c r="H38" s="602">
        <v>98.48</v>
      </c>
      <c r="I38" s="602">
        <v>98.72</v>
      </c>
      <c r="J38" s="602">
        <v>98.91</v>
      </c>
      <c r="K38" s="602">
        <v>97.76</v>
      </c>
      <c r="L38" s="602">
        <v>97.5</v>
      </c>
      <c r="M38" s="602">
        <v>99.29</v>
      </c>
      <c r="N38" s="602">
        <v>98.82</v>
      </c>
      <c r="O38" s="602">
        <v>98.69</v>
      </c>
      <c r="P38" s="602">
        <v>98.3</v>
      </c>
      <c r="Q38" s="602">
        <v>98.6</v>
      </c>
      <c r="R38" s="602">
        <v>96.01</v>
      </c>
      <c r="S38" s="603">
        <v>98.58</v>
      </c>
      <c r="T38" s="603">
        <v>98.21</v>
      </c>
      <c r="U38" s="603">
        <v>97.84</v>
      </c>
      <c r="V38" s="1080">
        <v>94.5</v>
      </c>
      <c r="W38" s="1080">
        <v>95.85</v>
      </c>
      <c r="X38" s="603">
        <v>93.96</v>
      </c>
      <c r="Y38" s="602">
        <v>96.94</v>
      </c>
      <c r="Z38" s="602">
        <v>98.29</v>
      </c>
      <c r="AA38" s="602">
        <v>97.18</v>
      </c>
      <c r="AB38" s="602">
        <v>98.21</v>
      </c>
      <c r="AC38" s="602">
        <v>98.63</v>
      </c>
      <c r="AD38" s="602">
        <v>96.8</v>
      </c>
      <c r="AE38" s="1749">
        <v>97.69</v>
      </c>
      <c r="AF38" s="458"/>
    </row>
    <row r="39" spans="1:33" s="86" customFormat="1" ht="11.1" customHeight="1">
      <c r="A39" s="189"/>
      <c r="B39" s="252"/>
      <c r="C39" s="106"/>
      <c r="D39" s="94"/>
      <c r="E39" s="111"/>
      <c r="F39" s="94"/>
      <c r="G39" s="92"/>
      <c r="H39" s="94"/>
      <c r="I39" s="94"/>
      <c r="J39" s="111"/>
      <c r="K39" s="94"/>
      <c r="L39" s="94"/>
      <c r="M39" s="94"/>
      <c r="N39" s="94"/>
      <c r="O39" s="94"/>
      <c r="P39" s="94"/>
      <c r="Q39" s="94"/>
      <c r="R39" s="94"/>
      <c r="S39" s="94"/>
      <c r="T39" s="94"/>
      <c r="U39" s="94"/>
      <c r="V39" s="111" t="s">
        <v>583</v>
      </c>
      <c r="W39" s="94"/>
      <c r="X39" s="94"/>
      <c r="Y39" s="94"/>
      <c r="Z39" s="94"/>
      <c r="AA39" s="94"/>
      <c r="AB39" s="94"/>
      <c r="AC39" s="94"/>
      <c r="AD39" s="94"/>
      <c r="AE39" s="94"/>
      <c r="AF39" s="501"/>
    </row>
    <row r="40" spans="1:33" s="86" customFormat="1" ht="11.1" customHeight="1">
      <c r="A40" s="189"/>
      <c r="B40" s="252"/>
      <c r="C40" s="106"/>
      <c r="D40" s="692"/>
      <c r="E40" s="94"/>
      <c r="F40" s="94"/>
      <c r="G40" s="92"/>
      <c r="H40" s="94"/>
      <c r="I40" s="94"/>
      <c r="J40" s="94"/>
      <c r="K40" s="94"/>
      <c r="L40" s="264"/>
      <c r="M40" s="264"/>
      <c r="N40" s="359"/>
      <c r="O40" s="359"/>
      <c r="P40" s="359"/>
      <c r="Q40" s="359"/>
      <c r="R40" s="359"/>
      <c r="S40" s="359"/>
      <c r="T40" s="359"/>
      <c r="U40" s="359"/>
      <c r="V40" s="359"/>
      <c r="W40" s="359"/>
      <c r="X40" s="359"/>
      <c r="Y40" s="359"/>
      <c r="Z40" s="359"/>
      <c r="AA40" s="359"/>
      <c r="AB40" s="359"/>
      <c r="AC40" s="359"/>
      <c r="AD40" s="359"/>
      <c r="AE40" s="359">
        <v>11</v>
      </c>
      <c r="AF40" s="458"/>
    </row>
    <row r="41" spans="1:33" s="86" customFormat="1" ht="11.1" customHeight="1">
      <c r="A41" s="189"/>
      <c r="B41" s="252"/>
      <c r="C41" s="106"/>
      <c r="D41" s="692"/>
      <c r="E41" s="94"/>
      <c r="F41" s="94"/>
      <c r="G41" s="92"/>
      <c r="H41" s="94"/>
      <c r="I41" s="94"/>
      <c r="J41" s="94"/>
      <c r="K41" s="94"/>
      <c r="L41" s="94"/>
      <c r="M41" s="359"/>
      <c r="N41" s="359"/>
      <c r="O41" s="359"/>
      <c r="P41" s="359"/>
      <c r="Q41" s="359"/>
      <c r="R41" s="359"/>
      <c r="S41" s="359"/>
      <c r="T41" s="359"/>
      <c r="U41" s="359"/>
      <c r="V41" s="359"/>
      <c r="W41" s="359"/>
      <c r="X41" s="359"/>
      <c r="Y41" s="359"/>
      <c r="Z41" s="359"/>
      <c r="AA41" s="359"/>
      <c r="AB41" s="359"/>
      <c r="AC41" s="359"/>
      <c r="AD41" s="359"/>
      <c r="AE41" s="359"/>
      <c r="AG41" s="458"/>
    </row>
    <row r="42" spans="1:33" s="86" customFormat="1" ht="15.75" customHeight="1">
      <c r="A42" s="122"/>
      <c r="B42" s="127"/>
      <c r="C42" s="129"/>
      <c r="D42" s="129"/>
      <c r="E42" s="130"/>
      <c r="F42" s="130"/>
      <c r="G42" s="263"/>
      <c r="H42" s="132" t="s">
        <v>26</v>
      </c>
      <c r="I42" s="131" t="s">
        <v>18</v>
      </c>
      <c r="J42" s="131" t="s">
        <v>10</v>
      </c>
      <c r="K42" s="131" t="s">
        <v>24</v>
      </c>
      <c r="L42" s="131" t="s">
        <v>40</v>
      </c>
      <c r="M42" s="131" t="s">
        <v>54</v>
      </c>
      <c r="N42" s="131" t="s">
        <v>449</v>
      </c>
      <c r="O42" s="131" t="s">
        <v>465</v>
      </c>
      <c r="P42" s="131" t="s">
        <v>484</v>
      </c>
      <c r="Q42" s="131" t="s">
        <v>489</v>
      </c>
      <c r="R42" s="131" t="s">
        <v>499</v>
      </c>
      <c r="S42" s="131" t="s">
        <v>512</v>
      </c>
      <c r="T42" s="131" t="s">
        <v>517</v>
      </c>
      <c r="U42" s="131" t="s">
        <v>535</v>
      </c>
      <c r="V42" s="131" t="s">
        <v>533</v>
      </c>
      <c r="W42" s="131" t="s">
        <v>550</v>
      </c>
      <c r="X42" s="131" t="s">
        <v>547</v>
      </c>
      <c r="Y42" s="131" t="s">
        <v>556</v>
      </c>
      <c r="Z42" s="131" t="s">
        <v>573</v>
      </c>
      <c r="AA42" s="131" t="s">
        <v>579</v>
      </c>
      <c r="AB42" s="131" t="s">
        <v>587</v>
      </c>
      <c r="AC42" s="131" t="s">
        <v>590</v>
      </c>
      <c r="AD42" s="131" t="s">
        <v>601</v>
      </c>
      <c r="AE42" s="1450" t="s">
        <v>608</v>
      </c>
      <c r="AF42" s="454"/>
      <c r="AG42" s="458"/>
    </row>
    <row r="43" spans="1:33" s="89" customFormat="1" ht="11.1" customHeight="1">
      <c r="A43" s="118"/>
      <c r="B43" s="116"/>
      <c r="C43" s="54"/>
      <c r="D43" s="111"/>
      <c r="E43" s="111"/>
      <c r="F43" s="113"/>
      <c r="G43" s="113"/>
      <c r="H43" s="115"/>
      <c r="I43" s="114"/>
      <c r="J43" s="114"/>
      <c r="K43" s="114"/>
      <c r="L43" s="114"/>
      <c r="M43" s="114"/>
      <c r="N43" s="114"/>
      <c r="O43" s="114"/>
      <c r="P43" s="507"/>
      <c r="Q43" s="114"/>
      <c r="R43" s="114"/>
      <c r="S43" s="114"/>
      <c r="T43" s="114"/>
      <c r="U43" s="114"/>
      <c r="V43" s="114"/>
      <c r="W43" s="114"/>
      <c r="X43" s="114"/>
      <c r="Y43" s="114"/>
      <c r="Z43" s="114"/>
      <c r="AA43" s="114"/>
      <c r="AB43" s="114"/>
      <c r="AC43" s="114"/>
      <c r="AD43" s="114"/>
      <c r="AE43" s="114"/>
      <c r="AF43" s="86"/>
      <c r="AG43" s="458"/>
    </row>
    <row r="44" spans="1:33" s="86" customFormat="1" ht="11.1" customHeight="1">
      <c r="A44" s="189"/>
      <c r="B44" s="252"/>
      <c r="C44" s="54"/>
      <c r="D44" s="334" t="s">
        <v>302</v>
      </c>
      <c r="E44" s="343"/>
      <c r="F44" s="343"/>
      <c r="G44" s="343"/>
      <c r="H44" s="262"/>
      <c r="I44" s="262"/>
      <c r="J44" s="262"/>
      <c r="K44" s="262"/>
      <c r="L44" s="212"/>
      <c r="M44" s="319"/>
      <c r="N44" s="319"/>
      <c r="O44" s="319"/>
      <c r="P44" s="508"/>
      <c r="Q44" s="319"/>
      <c r="R44" s="319"/>
      <c r="S44" s="319"/>
      <c r="T44" s="319"/>
      <c r="U44" s="319"/>
      <c r="V44" s="319"/>
      <c r="W44" s="319"/>
      <c r="X44" s="319"/>
      <c r="Y44" s="319"/>
      <c r="Z44" s="319"/>
      <c r="AA44" s="319"/>
      <c r="AB44" s="319"/>
      <c r="AC44" s="319"/>
      <c r="AD44" s="319"/>
      <c r="AE44" s="319" t="s">
        <v>97</v>
      </c>
      <c r="AG44" s="458"/>
    </row>
    <row r="45" spans="1:33" s="86" customFormat="1" ht="11.1" customHeight="1">
      <c r="A45" s="189"/>
      <c r="B45" s="252"/>
      <c r="C45" s="54"/>
      <c r="D45" s="672" t="s">
        <v>276</v>
      </c>
      <c r="E45" s="673"/>
      <c r="F45" s="673"/>
      <c r="G45" s="673"/>
      <c r="H45" s="656">
        <v>75317</v>
      </c>
      <c r="I45" s="656">
        <v>89253</v>
      </c>
      <c r="J45" s="656">
        <v>95130</v>
      </c>
      <c r="K45" s="656">
        <v>96936</v>
      </c>
      <c r="L45" s="656">
        <v>98434</v>
      </c>
      <c r="M45" s="656">
        <v>101022</v>
      </c>
      <c r="N45" s="656">
        <v>102259</v>
      </c>
      <c r="O45" s="656">
        <v>105758</v>
      </c>
      <c r="P45" s="658">
        <v>107181</v>
      </c>
      <c r="Q45" s="656">
        <v>106566</v>
      </c>
      <c r="R45" s="656">
        <v>106161</v>
      </c>
      <c r="S45" s="658">
        <v>101578</v>
      </c>
      <c r="T45" s="658">
        <v>100552</v>
      </c>
      <c r="U45" s="658">
        <v>99954</v>
      </c>
      <c r="V45" s="1060">
        <v>97016</v>
      </c>
      <c r="W45" s="1060">
        <v>98570</v>
      </c>
      <c r="X45" s="658">
        <v>103820</v>
      </c>
      <c r="Y45" s="656">
        <v>108888</v>
      </c>
      <c r="Z45" s="656">
        <v>114611</v>
      </c>
      <c r="AA45" s="656">
        <v>121712</v>
      </c>
      <c r="AB45" s="656">
        <v>126874</v>
      </c>
      <c r="AC45" s="656">
        <v>121358</v>
      </c>
      <c r="AD45" s="656">
        <v>122016</v>
      </c>
      <c r="AE45" s="1717">
        <v>121646</v>
      </c>
      <c r="AG45" s="458"/>
    </row>
    <row r="46" spans="1:33" s="86" customFormat="1" ht="11.1" customHeight="1">
      <c r="A46" s="189"/>
      <c r="B46" s="252"/>
      <c r="C46" s="54"/>
      <c r="D46" s="268" t="s">
        <v>277</v>
      </c>
      <c r="E46" s="101"/>
      <c r="F46" s="268"/>
      <c r="G46" s="268"/>
      <c r="H46" s="661">
        <v>63187</v>
      </c>
      <c r="I46" s="661">
        <v>74278</v>
      </c>
      <c r="J46" s="661">
        <v>79904</v>
      </c>
      <c r="K46" s="661">
        <v>81327</v>
      </c>
      <c r="L46" s="661">
        <v>82654</v>
      </c>
      <c r="M46" s="661">
        <v>84587</v>
      </c>
      <c r="N46" s="622">
        <v>85848</v>
      </c>
      <c r="O46" s="661">
        <v>88877</v>
      </c>
      <c r="P46" s="663">
        <v>90150</v>
      </c>
      <c r="Q46" s="661">
        <v>89196</v>
      </c>
      <c r="R46" s="622">
        <v>88821</v>
      </c>
      <c r="S46" s="623">
        <v>84404</v>
      </c>
      <c r="T46" s="623">
        <v>83350</v>
      </c>
      <c r="U46" s="623">
        <v>82431</v>
      </c>
      <c r="V46" s="1261">
        <v>79564</v>
      </c>
      <c r="W46" s="1261">
        <v>80035</v>
      </c>
      <c r="X46" s="623">
        <v>83420</v>
      </c>
      <c r="Y46" s="621">
        <v>85846</v>
      </c>
      <c r="Z46" s="621">
        <v>89640</v>
      </c>
      <c r="AA46" s="621">
        <v>94606</v>
      </c>
      <c r="AB46" s="621">
        <v>99003</v>
      </c>
      <c r="AC46" s="621">
        <v>94700</v>
      </c>
      <c r="AD46" s="621">
        <v>96129</v>
      </c>
      <c r="AE46" s="1605">
        <v>96375</v>
      </c>
      <c r="AF46" s="454"/>
      <c r="AG46" s="458"/>
    </row>
    <row r="47" spans="1:33" s="101" customFormat="1" ht="11.1" customHeight="1">
      <c r="A47" s="118"/>
      <c r="B47" s="116"/>
      <c r="C47" s="54"/>
      <c r="D47" s="260" t="s">
        <v>15</v>
      </c>
      <c r="E47" s="94"/>
      <c r="F47" s="260"/>
      <c r="G47" s="260"/>
      <c r="H47" s="609">
        <v>42.99</v>
      </c>
      <c r="I47" s="609">
        <v>56.54</v>
      </c>
      <c r="J47" s="609">
        <v>56.9</v>
      </c>
      <c r="K47" s="609">
        <v>56.9</v>
      </c>
      <c r="L47" s="609">
        <v>55.26</v>
      </c>
      <c r="M47" s="609">
        <v>57.26</v>
      </c>
      <c r="N47" s="611">
        <v>57.43</v>
      </c>
      <c r="O47" s="611">
        <v>57.83</v>
      </c>
      <c r="P47" s="614">
        <v>58.06</v>
      </c>
      <c r="Q47" s="611">
        <v>58.15</v>
      </c>
      <c r="R47" s="611">
        <v>58.31</v>
      </c>
      <c r="S47" s="614">
        <v>58.49</v>
      </c>
      <c r="T47" s="614">
        <v>58.72</v>
      </c>
      <c r="U47" s="614">
        <v>58.24</v>
      </c>
      <c r="V47" s="1318">
        <v>58.36</v>
      </c>
      <c r="W47" s="1318">
        <v>57.28</v>
      </c>
      <c r="X47" s="614">
        <v>57</v>
      </c>
      <c r="Y47" s="611">
        <v>56.16</v>
      </c>
      <c r="Z47" s="611">
        <v>52.94</v>
      </c>
      <c r="AA47" s="611">
        <v>54.23</v>
      </c>
      <c r="AB47" s="611">
        <v>53.57</v>
      </c>
      <c r="AC47" s="611">
        <v>52.69</v>
      </c>
      <c r="AD47" s="611">
        <v>52.49</v>
      </c>
      <c r="AE47" s="611">
        <v>52.41</v>
      </c>
      <c r="AF47" s="87"/>
      <c r="AG47" s="502"/>
    </row>
    <row r="48" spans="1:33" s="86" customFormat="1" ht="11.1" customHeight="1">
      <c r="A48" s="189"/>
      <c r="B48" s="274"/>
      <c r="C48" s="54"/>
      <c r="D48" s="260"/>
      <c r="E48" s="266" t="s">
        <v>278</v>
      </c>
      <c r="F48" s="260"/>
      <c r="G48" s="260"/>
      <c r="H48" s="675">
        <v>31988</v>
      </c>
      <c r="I48" s="675">
        <v>32426</v>
      </c>
      <c r="J48" s="675">
        <v>32909</v>
      </c>
      <c r="K48" s="675">
        <v>31621</v>
      </c>
      <c r="L48" s="675">
        <v>31524</v>
      </c>
      <c r="M48" s="675">
        <v>31034</v>
      </c>
      <c r="N48" s="661">
        <v>30235</v>
      </c>
      <c r="O48" s="661">
        <v>29662</v>
      </c>
      <c r="P48" s="663">
        <v>28931</v>
      </c>
      <c r="Q48" s="661">
        <v>28152</v>
      </c>
      <c r="R48" s="661">
        <v>27816</v>
      </c>
      <c r="S48" s="663">
        <v>26956</v>
      </c>
      <c r="T48" s="663">
        <v>25808</v>
      </c>
      <c r="U48" s="663">
        <v>26070</v>
      </c>
      <c r="V48" s="1068">
        <v>25700</v>
      </c>
      <c r="W48" s="1068">
        <v>24768</v>
      </c>
      <c r="X48" s="663">
        <v>25196</v>
      </c>
      <c r="Y48" s="661">
        <v>26041</v>
      </c>
      <c r="Z48" s="661">
        <v>26008</v>
      </c>
      <c r="AA48" s="661">
        <v>25626</v>
      </c>
      <c r="AB48" s="661">
        <v>26338</v>
      </c>
      <c r="AC48" s="661">
        <v>25786</v>
      </c>
      <c r="AD48" s="661">
        <v>25564</v>
      </c>
      <c r="AE48" s="1606">
        <v>25378</v>
      </c>
      <c r="AF48" s="87"/>
      <c r="AG48" s="502"/>
    </row>
    <row r="49" spans="1:33" s="86" customFormat="1" ht="11.1" customHeight="1">
      <c r="A49" s="189"/>
      <c r="B49" s="190"/>
      <c r="C49" s="54"/>
      <c r="D49" s="260"/>
      <c r="E49" s="266" t="s">
        <v>279</v>
      </c>
      <c r="F49" s="260"/>
      <c r="G49" s="260"/>
      <c r="H49" s="687">
        <v>31199</v>
      </c>
      <c r="I49" s="687">
        <v>41852</v>
      </c>
      <c r="J49" s="687">
        <v>46995</v>
      </c>
      <c r="K49" s="687">
        <v>49706</v>
      </c>
      <c r="L49" s="687">
        <v>51130</v>
      </c>
      <c r="M49" s="687">
        <v>53554</v>
      </c>
      <c r="N49" s="929">
        <v>55613</v>
      </c>
      <c r="O49" s="687">
        <v>59215</v>
      </c>
      <c r="P49" s="930">
        <v>61219</v>
      </c>
      <c r="Q49" s="929">
        <v>61044</v>
      </c>
      <c r="R49" s="929">
        <v>61005</v>
      </c>
      <c r="S49" s="930">
        <v>57448</v>
      </c>
      <c r="T49" s="930">
        <v>57542</v>
      </c>
      <c r="U49" s="930">
        <v>56361</v>
      </c>
      <c r="V49" s="1393">
        <v>53864</v>
      </c>
      <c r="W49" s="1393">
        <v>55267</v>
      </c>
      <c r="X49" s="930">
        <v>58224</v>
      </c>
      <c r="Y49" s="929">
        <v>59805</v>
      </c>
      <c r="Z49" s="929">
        <v>63632</v>
      </c>
      <c r="AA49" s="929">
        <v>68980</v>
      </c>
      <c r="AB49" s="929">
        <v>72665</v>
      </c>
      <c r="AC49" s="929">
        <v>68914</v>
      </c>
      <c r="AD49" s="929">
        <v>70565</v>
      </c>
      <c r="AE49" s="1660">
        <v>70997</v>
      </c>
      <c r="AF49" s="87"/>
      <c r="AG49" s="502"/>
    </row>
    <row r="50" spans="1:33" s="86" customFormat="1" ht="11.1" customHeight="1">
      <c r="A50" s="189"/>
      <c r="B50" s="190"/>
      <c r="C50" s="54"/>
      <c r="D50" s="678" t="s">
        <v>280</v>
      </c>
      <c r="E50" s="679"/>
      <c r="F50" s="678"/>
      <c r="G50" s="678"/>
      <c r="H50" s="931">
        <v>12130</v>
      </c>
      <c r="I50" s="931">
        <v>14975</v>
      </c>
      <c r="J50" s="931">
        <v>15226</v>
      </c>
      <c r="K50" s="931">
        <v>15609</v>
      </c>
      <c r="L50" s="931">
        <v>15780</v>
      </c>
      <c r="M50" s="931">
        <v>16435</v>
      </c>
      <c r="N50" s="931">
        <v>16411</v>
      </c>
      <c r="O50" s="931">
        <v>16881</v>
      </c>
      <c r="P50" s="761">
        <v>17031</v>
      </c>
      <c r="Q50" s="687">
        <v>17370</v>
      </c>
      <c r="R50" s="687">
        <v>17340</v>
      </c>
      <c r="S50" s="761">
        <v>17174</v>
      </c>
      <c r="T50" s="761">
        <v>17202</v>
      </c>
      <c r="U50" s="761">
        <v>17523</v>
      </c>
      <c r="V50" s="1344">
        <v>17452</v>
      </c>
      <c r="W50" s="1344">
        <v>18535</v>
      </c>
      <c r="X50" s="761">
        <v>20400</v>
      </c>
      <c r="Y50" s="687">
        <v>23042</v>
      </c>
      <c r="Z50" s="687">
        <v>24971</v>
      </c>
      <c r="AA50" s="687">
        <v>27106</v>
      </c>
      <c r="AB50" s="687">
        <v>27871</v>
      </c>
      <c r="AC50" s="687">
        <v>26658</v>
      </c>
      <c r="AD50" s="687">
        <v>25887</v>
      </c>
      <c r="AE50" s="1643">
        <v>25271</v>
      </c>
      <c r="AF50" s="1788"/>
      <c r="AG50" s="502"/>
    </row>
    <row r="51" spans="1:33" s="86" customFormat="1" ht="11.1" customHeight="1">
      <c r="A51" s="189"/>
      <c r="B51" s="190"/>
      <c r="C51" s="54"/>
      <c r="D51" s="260"/>
      <c r="E51" s="94" t="s">
        <v>281</v>
      </c>
      <c r="F51" s="260"/>
      <c r="G51" s="260"/>
      <c r="H51" s="675">
        <v>6065</v>
      </c>
      <c r="I51" s="675">
        <v>7834</v>
      </c>
      <c r="J51" s="675">
        <v>7695</v>
      </c>
      <c r="K51" s="675">
        <v>7611</v>
      </c>
      <c r="L51" s="675">
        <v>7596</v>
      </c>
      <c r="M51" s="675">
        <v>7779</v>
      </c>
      <c r="N51" s="661">
        <v>7818</v>
      </c>
      <c r="O51" s="661">
        <v>7985</v>
      </c>
      <c r="P51" s="663">
        <v>7978</v>
      </c>
      <c r="Q51" s="661">
        <v>8102</v>
      </c>
      <c r="R51" s="661">
        <v>7953</v>
      </c>
      <c r="S51" s="663">
        <v>7966</v>
      </c>
      <c r="T51" s="663">
        <v>7792</v>
      </c>
      <c r="U51" s="663">
        <v>7956</v>
      </c>
      <c r="V51" s="1068">
        <v>8047</v>
      </c>
      <c r="W51" s="1068">
        <v>9056</v>
      </c>
      <c r="X51" s="663">
        <v>10757</v>
      </c>
      <c r="Y51" s="661">
        <v>12390</v>
      </c>
      <c r="Z51" s="661">
        <v>14030</v>
      </c>
      <c r="AA51" s="661">
        <v>15928</v>
      </c>
      <c r="AB51" s="661">
        <v>16792</v>
      </c>
      <c r="AC51" s="661">
        <v>15773</v>
      </c>
      <c r="AD51" s="661">
        <v>16114</v>
      </c>
      <c r="AE51" s="1606">
        <v>16037</v>
      </c>
      <c r="AF51" s="87"/>
      <c r="AG51" s="502"/>
    </row>
    <row r="52" spans="1:33" s="86" customFormat="1" ht="11.1" customHeight="1">
      <c r="A52" s="189"/>
      <c r="B52" s="190"/>
      <c r="C52" s="54"/>
      <c r="D52" s="683"/>
      <c r="E52" s="699" t="s">
        <v>282</v>
      </c>
      <c r="F52" s="683"/>
      <c r="G52" s="683"/>
      <c r="H52" s="626">
        <v>6065</v>
      </c>
      <c r="I52" s="626">
        <v>7141</v>
      </c>
      <c r="J52" s="626">
        <v>7531</v>
      </c>
      <c r="K52" s="626">
        <v>7998</v>
      </c>
      <c r="L52" s="626">
        <v>8184</v>
      </c>
      <c r="M52" s="626">
        <v>8656</v>
      </c>
      <c r="N52" s="626">
        <v>8593</v>
      </c>
      <c r="O52" s="626">
        <v>8896</v>
      </c>
      <c r="P52" s="663">
        <v>9053</v>
      </c>
      <c r="Q52" s="661">
        <v>9268</v>
      </c>
      <c r="R52" s="626">
        <v>9387</v>
      </c>
      <c r="S52" s="627">
        <v>9208</v>
      </c>
      <c r="T52" s="627">
        <v>9410</v>
      </c>
      <c r="U52" s="627">
        <v>9567</v>
      </c>
      <c r="V52" s="1120">
        <v>9405</v>
      </c>
      <c r="W52" s="1120">
        <v>9479</v>
      </c>
      <c r="X52" s="627">
        <v>9643</v>
      </c>
      <c r="Y52" s="626">
        <v>10652</v>
      </c>
      <c r="Z52" s="626">
        <v>10941</v>
      </c>
      <c r="AA52" s="626">
        <v>11178</v>
      </c>
      <c r="AB52" s="626">
        <v>11079</v>
      </c>
      <c r="AC52" s="626">
        <v>10885</v>
      </c>
      <c r="AD52" s="626">
        <v>9773</v>
      </c>
      <c r="AE52" s="1607">
        <v>9234</v>
      </c>
      <c r="AF52" s="87"/>
      <c r="AG52" s="502"/>
    </row>
    <row r="53" spans="1:33" s="86" customFormat="1" ht="11.1" customHeight="1">
      <c r="A53" s="189"/>
      <c r="B53" s="190"/>
      <c r="C53" s="52"/>
      <c r="D53" s="268"/>
      <c r="E53" s="111"/>
      <c r="F53" s="268"/>
      <c r="G53" s="268"/>
      <c r="H53" s="269"/>
      <c r="I53" s="34"/>
      <c r="J53" s="111"/>
      <c r="K53" s="34"/>
      <c r="L53" s="34"/>
      <c r="M53" s="34"/>
      <c r="N53" s="34"/>
      <c r="O53" s="34"/>
      <c r="P53" s="509"/>
      <c r="Q53" s="276"/>
      <c r="R53" s="34"/>
      <c r="S53" s="277"/>
      <c r="T53" s="277"/>
      <c r="U53" s="277"/>
      <c r="V53" s="1137"/>
      <c r="W53" s="1137"/>
      <c r="X53" s="277"/>
      <c r="Y53" s="34"/>
      <c r="Z53" s="34"/>
      <c r="AA53" s="34"/>
      <c r="AB53" s="34"/>
      <c r="AC53" s="34"/>
      <c r="AD53" s="34"/>
      <c r="AE53" s="1207"/>
      <c r="AF53" s="87"/>
      <c r="AG53" s="502"/>
    </row>
    <row r="54" spans="1:33" s="86" customFormat="1" ht="11.1" customHeight="1">
      <c r="A54" s="189"/>
      <c r="B54" s="190"/>
      <c r="C54" s="54"/>
      <c r="D54" s="177"/>
      <c r="E54" s="17"/>
      <c r="F54" s="17"/>
      <c r="G54" s="17"/>
      <c r="H54" s="34"/>
      <c r="I54" s="34"/>
      <c r="J54" s="34"/>
      <c r="K54" s="34"/>
      <c r="L54" s="34"/>
      <c r="M54" s="34"/>
      <c r="N54" s="34"/>
      <c r="O54" s="34"/>
      <c r="P54" s="277"/>
      <c r="Q54" s="34"/>
      <c r="R54" s="34"/>
      <c r="S54" s="277"/>
      <c r="T54" s="277"/>
      <c r="U54" s="277"/>
      <c r="V54" s="1137"/>
      <c r="W54" s="1137"/>
      <c r="X54" s="277"/>
      <c r="Y54" s="34"/>
      <c r="Z54" s="34"/>
      <c r="AA54" s="34"/>
      <c r="AB54" s="34"/>
      <c r="AC54" s="34"/>
      <c r="AD54" s="34"/>
      <c r="AE54" s="1207"/>
      <c r="AF54" s="87"/>
      <c r="AG54" s="502"/>
    </row>
    <row r="55" spans="1:33" ht="11.1" customHeight="1">
      <c r="A55" s="182"/>
      <c r="B55" s="183"/>
      <c r="C55" s="377"/>
      <c r="D55" s="334" t="s">
        <v>303</v>
      </c>
      <c r="E55" s="343"/>
      <c r="F55" s="343"/>
      <c r="G55" s="343"/>
      <c r="H55" s="17"/>
      <c r="I55" s="17"/>
      <c r="J55" s="17"/>
      <c r="K55" s="17"/>
      <c r="L55" s="273"/>
      <c r="M55" s="319"/>
      <c r="N55" s="319"/>
      <c r="O55" s="319"/>
      <c r="P55" s="460"/>
      <c r="Q55" s="358"/>
      <c r="R55" s="319"/>
      <c r="S55" s="460"/>
      <c r="T55" s="460"/>
      <c r="U55" s="460"/>
      <c r="V55" s="1279"/>
      <c r="W55" s="1279"/>
      <c r="X55" s="460"/>
      <c r="Y55" s="345"/>
      <c r="Z55" s="345"/>
      <c r="AA55" s="345"/>
      <c r="AB55" s="345"/>
      <c r="AC55" s="345"/>
      <c r="AD55" s="345"/>
      <c r="AE55" s="345" t="s">
        <v>563</v>
      </c>
    </row>
    <row r="56" spans="1:33" ht="10.5" customHeight="1">
      <c r="A56" s="182"/>
      <c r="B56" s="183"/>
      <c r="C56" s="54"/>
      <c r="D56" s="700" t="s">
        <v>283</v>
      </c>
      <c r="E56" s="516"/>
      <c r="F56" s="595"/>
      <c r="G56" s="595"/>
      <c r="H56" s="895">
        <v>76900</v>
      </c>
      <c r="I56" s="895">
        <v>87017</v>
      </c>
      <c r="J56" s="895">
        <v>94721</v>
      </c>
      <c r="K56" s="895">
        <v>93756</v>
      </c>
      <c r="L56" s="895">
        <v>93521</v>
      </c>
      <c r="M56" s="895">
        <v>92950</v>
      </c>
      <c r="N56" s="895">
        <v>89090</v>
      </c>
      <c r="O56" s="895">
        <v>89490</v>
      </c>
      <c r="P56" s="932">
        <v>90325</v>
      </c>
      <c r="Q56" s="703">
        <v>90197</v>
      </c>
      <c r="R56" s="895">
        <v>93577</v>
      </c>
      <c r="S56" s="932">
        <v>93018</v>
      </c>
      <c r="T56" s="932">
        <v>93577</v>
      </c>
      <c r="U56" s="932">
        <v>93710</v>
      </c>
      <c r="V56" s="1394">
        <v>100364</v>
      </c>
      <c r="W56" s="1394">
        <v>103406</v>
      </c>
      <c r="X56" s="932">
        <v>107428</v>
      </c>
      <c r="Y56" s="895">
        <v>110461</v>
      </c>
      <c r="Z56" s="895">
        <v>124699</v>
      </c>
      <c r="AA56" s="895">
        <v>127511</v>
      </c>
      <c r="AB56" s="895">
        <v>130861</v>
      </c>
      <c r="AC56" s="895">
        <v>132308</v>
      </c>
      <c r="AD56" s="895">
        <v>134547</v>
      </c>
      <c r="AE56" s="1750">
        <v>137435</v>
      </c>
      <c r="AF56" s="512"/>
    </row>
    <row r="57" spans="1:33" ht="10.5" customHeight="1">
      <c r="A57" s="182"/>
      <c r="B57" s="183"/>
      <c r="C57" s="54"/>
      <c r="D57" s="260"/>
      <c r="E57" s="14" t="s">
        <v>284</v>
      </c>
      <c r="F57" s="17"/>
      <c r="G57" s="17"/>
      <c r="H57" s="703">
        <v>59046</v>
      </c>
      <c r="I57" s="703">
        <v>69065</v>
      </c>
      <c r="J57" s="703">
        <v>75666</v>
      </c>
      <c r="K57" s="703">
        <v>75315</v>
      </c>
      <c r="L57" s="703">
        <v>75442</v>
      </c>
      <c r="M57" s="703">
        <v>75453</v>
      </c>
      <c r="N57" s="704">
        <v>74260</v>
      </c>
      <c r="O57" s="933">
        <v>73787</v>
      </c>
      <c r="P57" s="934">
        <v>74214</v>
      </c>
      <c r="Q57" s="704">
        <v>74018</v>
      </c>
      <c r="R57" s="704">
        <v>78765</v>
      </c>
      <c r="S57" s="705">
        <v>78187</v>
      </c>
      <c r="T57" s="705">
        <v>78685</v>
      </c>
      <c r="U57" s="705">
        <v>79137</v>
      </c>
      <c r="V57" s="1153">
        <v>85350</v>
      </c>
      <c r="W57" s="1153">
        <v>87353</v>
      </c>
      <c r="X57" s="705">
        <v>91092</v>
      </c>
      <c r="Y57" s="933">
        <v>93608</v>
      </c>
      <c r="Z57" s="933">
        <v>105595</v>
      </c>
      <c r="AA57" s="933">
        <v>108545</v>
      </c>
      <c r="AB57" s="933">
        <v>112142</v>
      </c>
      <c r="AC57" s="933">
        <v>113721</v>
      </c>
      <c r="AD57" s="933">
        <v>115203</v>
      </c>
      <c r="AE57" s="1624">
        <v>118658</v>
      </c>
    </row>
    <row r="58" spans="1:33" ht="11.1" customHeight="1">
      <c r="A58" s="182"/>
      <c r="B58" s="183"/>
      <c r="C58" s="54"/>
      <c r="D58" s="260"/>
      <c r="E58" s="14" t="s">
        <v>36</v>
      </c>
      <c r="F58" s="706"/>
      <c r="G58" s="706"/>
      <c r="H58" s="707">
        <v>17854</v>
      </c>
      <c r="I58" s="707">
        <v>17952</v>
      </c>
      <c r="J58" s="707">
        <v>19055</v>
      </c>
      <c r="K58" s="707">
        <v>18441</v>
      </c>
      <c r="L58" s="707">
        <v>18079</v>
      </c>
      <c r="M58" s="707">
        <v>17497</v>
      </c>
      <c r="N58" s="707">
        <v>14830</v>
      </c>
      <c r="O58" s="707">
        <v>15703</v>
      </c>
      <c r="P58" s="709">
        <v>16111</v>
      </c>
      <c r="Q58" s="707">
        <v>16179</v>
      </c>
      <c r="R58" s="707">
        <v>14812</v>
      </c>
      <c r="S58" s="709">
        <v>14831</v>
      </c>
      <c r="T58" s="709">
        <v>14892</v>
      </c>
      <c r="U58" s="709">
        <v>14573</v>
      </c>
      <c r="V58" s="1157">
        <v>15014</v>
      </c>
      <c r="W58" s="1157">
        <v>16053</v>
      </c>
      <c r="X58" s="709">
        <v>16336</v>
      </c>
      <c r="Y58" s="707">
        <v>16853</v>
      </c>
      <c r="Z58" s="707">
        <v>19104</v>
      </c>
      <c r="AA58" s="707">
        <v>18966</v>
      </c>
      <c r="AB58" s="707">
        <v>18719</v>
      </c>
      <c r="AC58" s="707">
        <v>18587</v>
      </c>
      <c r="AD58" s="707">
        <v>19344</v>
      </c>
      <c r="AE58" s="1622">
        <v>18777</v>
      </c>
    </row>
    <row r="59" spans="1:33" ht="11.1" customHeight="1">
      <c r="A59" s="182"/>
      <c r="B59" s="183"/>
      <c r="C59" s="54"/>
      <c r="D59" s="710" t="s">
        <v>285</v>
      </c>
      <c r="E59" s="618"/>
      <c r="F59" s="711"/>
      <c r="G59" s="712"/>
      <c r="H59" s="713">
        <v>256769</v>
      </c>
      <c r="I59" s="713">
        <v>266274</v>
      </c>
      <c r="J59" s="713">
        <v>280546</v>
      </c>
      <c r="K59" s="713">
        <v>283419</v>
      </c>
      <c r="L59" s="713">
        <v>285651</v>
      </c>
      <c r="M59" s="713">
        <v>286614</v>
      </c>
      <c r="N59" s="713">
        <v>291195</v>
      </c>
      <c r="O59" s="708">
        <v>291689</v>
      </c>
      <c r="P59" s="716">
        <v>293980</v>
      </c>
      <c r="Q59" s="708">
        <v>295777</v>
      </c>
      <c r="R59" s="713">
        <v>305203</v>
      </c>
      <c r="S59" s="715">
        <v>302625</v>
      </c>
      <c r="T59" s="715">
        <v>302199</v>
      </c>
      <c r="U59" s="715">
        <v>303547</v>
      </c>
      <c r="V59" s="1163">
        <v>307322</v>
      </c>
      <c r="W59" s="1163">
        <v>310417</v>
      </c>
      <c r="X59" s="715">
        <v>314889</v>
      </c>
      <c r="Y59" s="714">
        <v>317534</v>
      </c>
      <c r="Z59" s="714">
        <v>325035</v>
      </c>
      <c r="AA59" s="714">
        <v>330811</v>
      </c>
      <c r="AB59" s="714">
        <v>336605</v>
      </c>
      <c r="AC59" s="714">
        <v>340672</v>
      </c>
      <c r="AD59" s="714">
        <v>357390</v>
      </c>
      <c r="AE59" s="1620">
        <v>362239</v>
      </c>
    </row>
    <row r="60" spans="1:33" ht="11.1" customHeight="1">
      <c r="A60" s="182"/>
      <c r="B60" s="183"/>
      <c r="C60" s="54"/>
      <c r="D60" s="268" t="s">
        <v>286</v>
      </c>
      <c r="E60" s="535"/>
      <c r="F60" s="249"/>
      <c r="G60" s="249"/>
      <c r="H60" s="708">
        <v>273932</v>
      </c>
      <c r="I60" s="708">
        <v>283651</v>
      </c>
      <c r="J60" s="708">
        <v>299762</v>
      </c>
      <c r="K60" s="708">
        <v>302340</v>
      </c>
      <c r="L60" s="708">
        <v>303895</v>
      </c>
      <c r="M60" s="708">
        <v>304805</v>
      </c>
      <c r="N60" s="708">
        <v>309694</v>
      </c>
      <c r="O60" s="708">
        <v>311427</v>
      </c>
      <c r="P60" s="716">
        <v>314954</v>
      </c>
      <c r="Q60" s="708">
        <v>317258</v>
      </c>
      <c r="R60" s="708">
        <v>328323</v>
      </c>
      <c r="S60" s="716">
        <v>327338</v>
      </c>
      <c r="T60" s="716">
        <v>327826</v>
      </c>
      <c r="U60" s="716">
        <v>329264</v>
      </c>
      <c r="V60" s="1165">
        <v>332687</v>
      </c>
      <c r="W60" s="1165">
        <v>336457</v>
      </c>
      <c r="X60" s="716">
        <v>341428</v>
      </c>
      <c r="Y60" s="708">
        <v>345434</v>
      </c>
      <c r="Z60" s="708">
        <v>363397</v>
      </c>
      <c r="AA60" s="708">
        <v>369474</v>
      </c>
      <c r="AB60" s="708">
        <v>377106</v>
      </c>
      <c r="AC60" s="708">
        <v>382387</v>
      </c>
      <c r="AD60" s="708">
        <v>399590</v>
      </c>
      <c r="AE60" s="1621">
        <v>402792</v>
      </c>
    </row>
    <row r="61" spans="1:33" ht="11.1" customHeight="1">
      <c r="A61" s="182"/>
      <c r="B61" s="183"/>
      <c r="C61" s="54"/>
      <c r="D61" s="268" t="s">
        <v>287</v>
      </c>
      <c r="E61" s="535"/>
      <c r="F61" s="249"/>
      <c r="G61" s="249"/>
      <c r="H61" s="708">
        <v>293766</v>
      </c>
      <c r="I61" s="708">
        <v>304845</v>
      </c>
      <c r="J61" s="708">
        <v>321899</v>
      </c>
      <c r="K61" s="708">
        <v>324699</v>
      </c>
      <c r="L61" s="708">
        <v>326435</v>
      </c>
      <c r="M61" s="708">
        <v>327550</v>
      </c>
      <c r="N61" s="707">
        <v>333257</v>
      </c>
      <c r="O61" s="708">
        <v>335031</v>
      </c>
      <c r="P61" s="716">
        <v>338570</v>
      </c>
      <c r="Q61" s="708">
        <v>341121</v>
      </c>
      <c r="R61" s="707">
        <v>354146</v>
      </c>
      <c r="S61" s="709">
        <v>353824</v>
      </c>
      <c r="T61" s="709">
        <v>354606</v>
      </c>
      <c r="U61" s="709">
        <v>356063</v>
      </c>
      <c r="V61" s="1157">
        <v>361738</v>
      </c>
      <c r="W61" s="1157">
        <v>364977</v>
      </c>
      <c r="X61" s="709">
        <v>369796</v>
      </c>
      <c r="Y61" s="707">
        <v>373662</v>
      </c>
      <c r="Z61" s="707">
        <v>391345</v>
      </c>
      <c r="AA61" s="707">
        <v>397419</v>
      </c>
      <c r="AB61" s="707">
        <v>404963</v>
      </c>
      <c r="AC61" s="707">
        <v>410164</v>
      </c>
      <c r="AD61" s="707">
        <v>428368</v>
      </c>
      <c r="AE61" s="1622">
        <v>431324</v>
      </c>
    </row>
    <row r="62" spans="1:33" ht="11.1" customHeight="1">
      <c r="A62" s="182"/>
      <c r="B62" s="183"/>
      <c r="C62" s="54"/>
      <c r="D62" s="710" t="s">
        <v>288</v>
      </c>
      <c r="E62" s="618"/>
      <c r="F62" s="711"/>
      <c r="G62" s="712"/>
      <c r="H62" s="935">
        <v>0.29949999999999999</v>
      </c>
      <c r="I62" s="935">
        <v>0.32679999999999998</v>
      </c>
      <c r="J62" s="935">
        <v>0.33760000000000001</v>
      </c>
      <c r="K62" s="935">
        <v>0.33079999999999998</v>
      </c>
      <c r="L62" s="935">
        <v>0.32729999999999998</v>
      </c>
      <c r="M62" s="935">
        <v>0.32429999999999998</v>
      </c>
      <c r="N62" s="935">
        <v>0.30590000000000001</v>
      </c>
      <c r="O62" s="936">
        <v>0.30679936507718836</v>
      </c>
      <c r="P62" s="937">
        <v>0.30724879243485953</v>
      </c>
      <c r="Q62" s="935">
        <v>0.30494933683146425</v>
      </c>
      <c r="R62" s="935">
        <v>0.30660576730897143</v>
      </c>
      <c r="S62" s="938">
        <v>0.30737050805452293</v>
      </c>
      <c r="T62" s="938">
        <v>0.30965357264583931</v>
      </c>
      <c r="U62" s="938">
        <v>0.30869999999999997</v>
      </c>
      <c r="V62" s="1395">
        <v>0.3266</v>
      </c>
      <c r="W62" s="1395">
        <v>0.33311964228763247</v>
      </c>
      <c r="X62" s="938">
        <v>0.3412</v>
      </c>
      <c r="Y62" s="936">
        <v>0.34789999999999999</v>
      </c>
      <c r="Z62" s="936">
        <v>0.3836</v>
      </c>
      <c r="AA62" s="936">
        <v>0.38540000000000002</v>
      </c>
      <c r="AB62" s="936">
        <v>0.38879999999999998</v>
      </c>
      <c r="AC62" s="936">
        <v>0.38840000000000002</v>
      </c>
      <c r="AD62" s="936">
        <v>0.37647108201124824</v>
      </c>
      <c r="AE62" s="1663">
        <v>0.37940000000000002</v>
      </c>
    </row>
    <row r="63" spans="1:33" ht="11.1" customHeight="1">
      <c r="A63" s="182"/>
      <c r="B63" s="183"/>
      <c r="C63" s="54"/>
      <c r="D63" s="268" t="s">
        <v>109</v>
      </c>
      <c r="E63" s="535"/>
      <c r="F63" s="249"/>
      <c r="G63" s="249"/>
      <c r="H63" s="718">
        <v>0.28070000000000001</v>
      </c>
      <c r="I63" s="718">
        <v>0.30680000000000002</v>
      </c>
      <c r="J63" s="718">
        <v>0.316</v>
      </c>
      <c r="K63" s="718">
        <v>0.31009999999999999</v>
      </c>
      <c r="L63" s="718">
        <v>0.30769999999999997</v>
      </c>
      <c r="M63" s="718">
        <v>0.3049</v>
      </c>
      <c r="N63" s="718">
        <v>0.28770000000000001</v>
      </c>
      <c r="O63" s="718">
        <v>0.28735466096388562</v>
      </c>
      <c r="P63" s="939">
        <v>0.2867879118855452</v>
      </c>
      <c r="Q63" s="718">
        <v>0.2843017354960316</v>
      </c>
      <c r="R63" s="718">
        <v>0.28501506138771882</v>
      </c>
      <c r="S63" s="939">
        <v>0.28416499153779884</v>
      </c>
      <c r="T63" s="939">
        <v>0.28544715794354319</v>
      </c>
      <c r="U63" s="939">
        <v>0.28460000000000002</v>
      </c>
      <c r="V63" s="1396">
        <v>0.30170000000000002</v>
      </c>
      <c r="W63" s="1396">
        <v>0.30733793619987099</v>
      </c>
      <c r="X63" s="939">
        <v>0.31459999999999999</v>
      </c>
      <c r="Y63" s="718">
        <v>0.31979999999999997</v>
      </c>
      <c r="Z63" s="718">
        <v>0.34310000000000002</v>
      </c>
      <c r="AA63" s="718">
        <v>0.34510000000000002</v>
      </c>
      <c r="AB63" s="718">
        <v>0.34699999999999998</v>
      </c>
      <c r="AC63" s="718">
        <v>0.34599999999999997</v>
      </c>
      <c r="AD63" s="718">
        <v>0.33671263044620736</v>
      </c>
      <c r="AE63" s="1664">
        <v>0.3412</v>
      </c>
    </row>
    <row r="64" spans="1:33" ht="11.1" customHeight="1">
      <c r="A64" s="182"/>
      <c r="B64" s="183"/>
      <c r="C64" s="54"/>
      <c r="D64" s="682" t="s">
        <v>289</v>
      </c>
      <c r="E64" s="538"/>
      <c r="F64" s="598"/>
      <c r="G64" s="598"/>
      <c r="H64" s="809">
        <v>0.26179999999999998</v>
      </c>
      <c r="I64" s="809">
        <v>0.28539999999999999</v>
      </c>
      <c r="J64" s="809">
        <v>0.29430000000000001</v>
      </c>
      <c r="K64" s="809">
        <v>0.28870000000000001</v>
      </c>
      <c r="L64" s="809">
        <v>0.28649999999999998</v>
      </c>
      <c r="M64" s="809">
        <v>0.2838</v>
      </c>
      <c r="N64" s="809">
        <v>0.26729999999999998</v>
      </c>
      <c r="O64" s="809">
        <v>0.26710961075243783</v>
      </c>
      <c r="P64" s="896">
        <v>0.26678382609209322</v>
      </c>
      <c r="Q64" s="809">
        <v>0.26441350723057216</v>
      </c>
      <c r="R64" s="809">
        <v>0.26423283052752256</v>
      </c>
      <c r="S64" s="896">
        <v>0.26289341593560639</v>
      </c>
      <c r="T64" s="896">
        <v>0.26389006390190806</v>
      </c>
      <c r="U64" s="896">
        <v>0.26319999999999999</v>
      </c>
      <c r="V64" s="1397">
        <v>0.27739999999999998</v>
      </c>
      <c r="W64" s="1397">
        <v>0.28332196275381738</v>
      </c>
      <c r="X64" s="896">
        <v>0.29049999999999998</v>
      </c>
      <c r="Y64" s="809">
        <v>0.29559999999999997</v>
      </c>
      <c r="Z64" s="809">
        <v>0.31859999999999999</v>
      </c>
      <c r="AA64" s="809">
        <v>0.32079999999999997</v>
      </c>
      <c r="AB64" s="809">
        <v>0.3231</v>
      </c>
      <c r="AC64" s="809">
        <v>0.3226</v>
      </c>
      <c r="AD64" s="809">
        <v>0.31409208904493335</v>
      </c>
      <c r="AE64" s="1665">
        <v>0.31859999999999999</v>
      </c>
    </row>
    <row r="65" spans="1:31" ht="11.1" customHeight="1">
      <c r="A65" s="182"/>
      <c r="B65" s="183"/>
      <c r="C65" s="54"/>
      <c r="D65" s="101"/>
      <c r="E65" s="101"/>
      <c r="F65" s="101"/>
      <c r="G65" s="101"/>
      <c r="H65" s="100"/>
      <c r="I65" s="100"/>
      <c r="J65" s="101"/>
      <c r="K65" s="100"/>
      <c r="L65" s="100"/>
      <c r="M65" s="100"/>
      <c r="N65" s="100"/>
      <c r="O65" s="100"/>
      <c r="P65" s="100"/>
      <c r="Q65" s="100"/>
      <c r="R65" s="100"/>
      <c r="S65" s="470"/>
      <c r="T65" s="470"/>
      <c r="U65" s="470"/>
      <c r="V65" s="1398"/>
      <c r="W65" s="1398"/>
      <c r="X65" s="470"/>
      <c r="Y65" s="100"/>
      <c r="Z65" s="100"/>
      <c r="AA65" s="100"/>
      <c r="AB65" s="100"/>
      <c r="AC65" s="100"/>
      <c r="AD65" s="100"/>
      <c r="AE65" s="100"/>
    </row>
    <row r="66" spans="1:31" ht="11.1" customHeight="1">
      <c r="A66" s="182"/>
      <c r="B66" s="183"/>
      <c r="C66" s="54"/>
      <c r="D66" s="94"/>
      <c r="E66" s="94"/>
      <c r="F66" s="94"/>
      <c r="G66" s="94"/>
      <c r="H66" s="100"/>
      <c r="I66" s="100"/>
      <c r="J66" s="100"/>
      <c r="K66" s="100"/>
      <c r="L66" s="100"/>
      <c r="M66" s="100"/>
      <c r="N66" s="100"/>
      <c r="O66" s="100"/>
      <c r="P66" s="100"/>
      <c r="Q66" s="100"/>
      <c r="R66" s="100"/>
      <c r="S66" s="470"/>
      <c r="T66" s="470"/>
      <c r="U66" s="470"/>
      <c r="V66" s="1398"/>
      <c r="W66" s="1398"/>
      <c r="X66" s="470"/>
      <c r="Y66" s="100"/>
      <c r="Z66" s="100"/>
      <c r="AA66" s="100"/>
      <c r="AB66" s="100"/>
      <c r="AC66" s="100"/>
      <c r="AD66" s="100"/>
      <c r="AE66" s="100"/>
    </row>
    <row r="67" spans="1:31" ht="11.1" customHeight="1">
      <c r="A67" s="182"/>
      <c r="B67" s="183"/>
      <c r="C67" s="54"/>
      <c r="D67" s="334" t="s">
        <v>304</v>
      </c>
      <c r="E67" s="343"/>
      <c r="F67" s="343"/>
      <c r="G67" s="343"/>
      <c r="H67" s="17"/>
      <c r="I67" s="17"/>
      <c r="J67" s="17"/>
      <c r="K67" s="17"/>
      <c r="L67" s="273"/>
      <c r="M67" s="345"/>
      <c r="N67" s="345"/>
      <c r="O67" s="345"/>
      <c r="P67" s="345"/>
      <c r="Q67" s="345"/>
      <c r="R67" s="345"/>
      <c r="S67" s="460"/>
      <c r="T67" s="460"/>
      <c r="U67" s="460"/>
      <c r="V67" s="1279"/>
      <c r="W67" s="1279"/>
      <c r="X67" s="460"/>
      <c r="Y67" s="345"/>
      <c r="Z67" s="345"/>
      <c r="AA67" s="345"/>
      <c r="AB67" s="345"/>
      <c r="AC67" s="345"/>
      <c r="AD67" s="345"/>
      <c r="AE67" s="345" t="s">
        <v>564</v>
      </c>
    </row>
    <row r="68" spans="1:31" ht="10.5" customHeight="1">
      <c r="A68" s="182"/>
      <c r="B68" s="183"/>
      <c r="C68" s="54"/>
      <c r="D68" s="595" t="s">
        <v>290</v>
      </c>
      <c r="E68" s="595"/>
      <c r="F68" s="595"/>
      <c r="G68" s="595"/>
      <c r="H68" s="940">
        <v>0.4</v>
      </c>
      <c r="I68" s="940">
        <v>0.28999999999999998</v>
      </c>
      <c r="J68" s="940">
        <v>0.25</v>
      </c>
      <c r="K68" s="940">
        <v>0.24</v>
      </c>
      <c r="L68" s="940">
        <v>0.23</v>
      </c>
      <c r="M68" s="940">
        <v>0.23</v>
      </c>
      <c r="N68" s="940">
        <v>0.21</v>
      </c>
      <c r="O68" s="940">
        <v>0.22</v>
      </c>
      <c r="P68" s="940">
        <v>0.23</v>
      </c>
      <c r="Q68" s="940">
        <v>0.24</v>
      </c>
      <c r="R68" s="940">
        <v>0.27</v>
      </c>
      <c r="S68" s="941">
        <v>0.27</v>
      </c>
      <c r="T68" s="941">
        <v>0.26</v>
      </c>
      <c r="U68" s="941">
        <v>0.25</v>
      </c>
      <c r="V68" s="1399">
        <v>0.19</v>
      </c>
      <c r="W68" s="1399">
        <v>0.18</v>
      </c>
      <c r="X68" s="941">
        <v>0.16</v>
      </c>
      <c r="Y68" s="1493">
        <v>0.16</v>
      </c>
      <c r="Z68" s="1493">
        <v>0.14000000000000001</v>
      </c>
      <c r="AA68" s="1493">
        <v>0.14000000000000001</v>
      </c>
      <c r="AB68" s="1493">
        <v>0.16</v>
      </c>
      <c r="AC68" s="1493">
        <v>0.15</v>
      </c>
      <c r="AD68" s="1493">
        <v>0.19</v>
      </c>
      <c r="AE68" s="1768">
        <v>0.17</v>
      </c>
    </row>
    <row r="69" spans="1:31" ht="10.5" customHeight="1">
      <c r="A69" s="182"/>
      <c r="B69" s="183"/>
      <c r="C69" s="54"/>
      <c r="D69" s="260"/>
      <c r="E69" s="14" t="s">
        <v>284</v>
      </c>
      <c r="F69" s="17"/>
      <c r="G69" s="17"/>
      <c r="H69" s="942">
        <v>0.15</v>
      </c>
      <c r="I69" s="942">
        <v>0.14000000000000001</v>
      </c>
      <c r="J69" s="942">
        <v>0.13</v>
      </c>
      <c r="K69" s="942">
        <v>0.13</v>
      </c>
      <c r="L69" s="942">
        <v>0.13</v>
      </c>
      <c r="M69" s="942">
        <v>0.13</v>
      </c>
      <c r="N69" s="943">
        <v>0.1</v>
      </c>
      <c r="O69" s="944">
        <v>0.11</v>
      </c>
      <c r="P69" s="943">
        <v>0.11</v>
      </c>
      <c r="Q69" s="943">
        <v>0.11</v>
      </c>
      <c r="R69" s="943">
        <v>0.14000000000000001</v>
      </c>
      <c r="S69" s="945">
        <v>0.14000000000000001</v>
      </c>
      <c r="T69" s="945">
        <v>0.14000000000000001</v>
      </c>
      <c r="U69" s="945">
        <v>0.14000000000000001</v>
      </c>
      <c r="V69" s="1400">
        <v>9.886961370150528E-2</v>
      </c>
      <c r="W69" s="1400">
        <v>0.1</v>
      </c>
      <c r="X69" s="945">
        <v>0.1</v>
      </c>
      <c r="Y69" s="1494">
        <v>0.1</v>
      </c>
      <c r="Z69" s="1494">
        <v>0.11</v>
      </c>
      <c r="AA69" s="1494">
        <v>0.11</v>
      </c>
      <c r="AB69" s="1494">
        <v>0.13</v>
      </c>
      <c r="AC69" s="1494">
        <v>0.11</v>
      </c>
      <c r="AD69" s="1494">
        <v>0.12</v>
      </c>
      <c r="AE69" s="1661">
        <v>0.1</v>
      </c>
    </row>
    <row r="70" spans="1:31" ht="12.2" customHeight="1">
      <c r="A70" s="182"/>
      <c r="B70" s="183"/>
      <c r="C70" s="54"/>
      <c r="D70" s="683"/>
      <c r="E70" s="567" t="s">
        <v>49</v>
      </c>
      <c r="F70" s="706"/>
      <c r="G70" s="706"/>
      <c r="H70" s="946">
        <v>1.21</v>
      </c>
      <c r="I70" s="946">
        <v>0.87</v>
      </c>
      <c r="J70" s="947">
        <v>0.7</v>
      </c>
      <c r="K70" s="946">
        <v>0.68</v>
      </c>
      <c r="L70" s="946">
        <v>0.67</v>
      </c>
      <c r="M70" s="946">
        <v>0.67</v>
      </c>
      <c r="N70" s="946">
        <v>0.77</v>
      </c>
      <c r="O70" s="946">
        <v>0.78</v>
      </c>
      <c r="P70" s="947">
        <v>0.8</v>
      </c>
      <c r="Q70" s="947">
        <v>0.81</v>
      </c>
      <c r="R70" s="947">
        <v>0.95</v>
      </c>
      <c r="S70" s="948">
        <v>0.95</v>
      </c>
      <c r="T70" s="948">
        <v>0.93</v>
      </c>
      <c r="U70" s="948">
        <v>0.9</v>
      </c>
      <c r="V70" s="1401">
        <v>0.73069966817881138</v>
      </c>
      <c r="W70" s="1401">
        <v>0.6</v>
      </c>
      <c r="X70" s="948">
        <v>0.51</v>
      </c>
      <c r="Y70" s="1495">
        <v>0.46</v>
      </c>
      <c r="Z70" s="1495">
        <v>0.34</v>
      </c>
      <c r="AA70" s="1495">
        <v>0.33</v>
      </c>
      <c r="AB70" s="1495">
        <v>0.37</v>
      </c>
      <c r="AC70" s="1495">
        <v>0.36</v>
      </c>
      <c r="AD70" s="1495">
        <v>0.6</v>
      </c>
      <c r="AE70" s="1662">
        <v>0.61</v>
      </c>
    </row>
    <row r="71" spans="1:31" ht="11.1" customHeight="1">
      <c r="A71" s="182"/>
      <c r="B71" s="183"/>
      <c r="C71" s="267"/>
      <c r="D71" s="101"/>
      <c r="E71" s="101"/>
      <c r="F71" s="101"/>
      <c r="G71" s="101"/>
      <c r="H71" s="23"/>
      <c r="I71" s="23"/>
      <c r="J71" s="101"/>
      <c r="K71" s="23"/>
      <c r="L71" s="23"/>
      <c r="M71" s="23"/>
      <c r="N71" s="23"/>
      <c r="O71" s="23"/>
      <c r="P71" s="23"/>
      <c r="Q71" s="23"/>
      <c r="R71" s="23"/>
      <c r="S71" s="23"/>
      <c r="T71" s="23"/>
      <c r="U71" s="23"/>
      <c r="V71" s="23"/>
      <c r="W71" s="23"/>
      <c r="X71" s="23"/>
      <c r="Y71" s="23"/>
      <c r="Z71" s="23"/>
      <c r="AA71" s="23"/>
      <c r="AB71" s="23"/>
      <c r="AC71" s="23"/>
      <c r="AD71" s="23"/>
      <c r="AE71" s="23"/>
    </row>
    <row r="72" spans="1:31" ht="10.5" customHeight="1">
      <c r="A72" s="182"/>
      <c r="B72" s="183"/>
      <c r="C72" s="107"/>
      <c r="D72" s="260"/>
      <c r="E72" s="178"/>
      <c r="F72" s="17"/>
      <c r="G72" s="17"/>
      <c r="H72" s="39"/>
      <c r="I72" s="39"/>
      <c r="J72" s="39"/>
      <c r="K72" s="39"/>
      <c r="L72" s="264"/>
      <c r="M72" s="359"/>
      <c r="N72" s="359"/>
      <c r="O72" s="359"/>
      <c r="P72" s="359"/>
      <c r="Q72" s="359"/>
      <c r="R72" s="359"/>
      <c r="S72" s="359"/>
      <c r="T72" s="359"/>
      <c r="U72" s="359"/>
      <c r="V72" s="359"/>
      <c r="W72" s="359"/>
      <c r="X72" s="359"/>
      <c r="Y72" s="359"/>
      <c r="Z72" s="359"/>
      <c r="AA72" s="359"/>
      <c r="AB72" s="359"/>
      <c r="AC72" s="359"/>
      <c r="AD72" s="359"/>
      <c r="AE72" s="359">
        <v>12</v>
      </c>
    </row>
    <row r="73" spans="1:31">
      <c r="A73" s="411"/>
      <c r="B73" s="412"/>
      <c r="C73" s="107"/>
      <c r="D73" s="92"/>
      <c r="E73" s="41"/>
      <c r="F73" s="42"/>
      <c r="G73" s="42"/>
      <c r="H73" s="29"/>
      <c r="I73" s="29"/>
      <c r="J73" s="29"/>
      <c r="K73" s="29"/>
      <c r="L73" s="29"/>
      <c r="M73" s="29"/>
      <c r="N73" s="29"/>
      <c r="O73" s="29"/>
      <c r="P73" s="29"/>
      <c r="Q73" s="29"/>
      <c r="R73" s="29"/>
      <c r="S73" s="29"/>
      <c r="T73" s="29"/>
      <c r="U73" s="29"/>
      <c r="V73" s="29"/>
      <c r="W73" s="29"/>
      <c r="X73" s="29"/>
      <c r="Y73" s="29"/>
      <c r="Z73" s="29"/>
      <c r="AA73" s="29"/>
      <c r="AB73" s="29"/>
      <c r="AC73" s="29"/>
      <c r="AD73" s="29"/>
      <c r="AE73" s="29"/>
    </row>
    <row r="74" spans="1:31">
      <c r="A74" s="102"/>
      <c r="C74" s="107"/>
    </row>
    <row r="75" spans="1:31">
      <c r="A75" s="102"/>
      <c r="C75" s="107"/>
    </row>
    <row r="76" spans="1:31">
      <c r="A76" s="102"/>
      <c r="C76" s="107"/>
    </row>
    <row r="77" spans="1:31">
      <c r="A77" s="102"/>
      <c r="C77" s="107"/>
    </row>
    <row r="78" spans="1:31">
      <c r="A78" s="102"/>
      <c r="C78" s="107"/>
    </row>
    <row r="79" spans="1:31">
      <c r="A79" s="102"/>
    </row>
    <row r="80" spans="1:31">
      <c r="A80" s="102"/>
    </row>
    <row r="81" spans="1:3">
      <c r="A81" s="102"/>
    </row>
    <row r="82" spans="1:3">
      <c r="A82" s="102"/>
    </row>
    <row r="83" spans="1:3">
      <c r="A83" s="102"/>
      <c r="C83" s="107"/>
    </row>
    <row r="84" spans="1:3">
      <c r="A84" s="102"/>
      <c r="C84" s="107"/>
    </row>
    <row r="85" spans="1:3">
      <c r="A85" s="102"/>
      <c r="C85" s="107"/>
    </row>
    <row r="86" spans="1:3">
      <c r="A86" s="102"/>
    </row>
    <row r="87" spans="1:3">
      <c r="A87" s="102"/>
    </row>
    <row r="88" spans="1:3">
      <c r="A88" s="102"/>
    </row>
    <row r="89" spans="1:3">
      <c r="A89" s="102"/>
    </row>
    <row r="90" spans="1:3">
      <c r="A90" s="102"/>
    </row>
    <row r="91" spans="1:3">
      <c r="A91" s="102"/>
    </row>
    <row r="92" spans="1:3">
      <c r="A92" s="102"/>
    </row>
    <row r="93" spans="1:3">
      <c r="A93" s="102"/>
    </row>
    <row r="94" spans="1:3">
      <c r="A94" s="102"/>
    </row>
    <row r="95" spans="1:3">
      <c r="A95" s="102"/>
    </row>
    <row r="96" spans="1:3">
      <c r="A96" s="102"/>
    </row>
    <row r="97" spans="1:1">
      <c r="A97" s="102"/>
    </row>
    <row r="98" spans="1:1">
      <c r="A98" s="102"/>
    </row>
    <row r="99" spans="1:1">
      <c r="A99" s="102"/>
    </row>
    <row r="100" spans="1:1">
      <c r="A100" s="102"/>
    </row>
    <row r="101" spans="1:1">
      <c r="A101" s="102"/>
    </row>
    <row r="102" spans="1:1">
      <c r="A102" s="102"/>
    </row>
    <row r="103" spans="1:1">
      <c r="A103" s="102"/>
    </row>
    <row r="104" spans="1:1">
      <c r="A104" s="102"/>
    </row>
    <row r="105" spans="1:1">
      <c r="A105" s="102"/>
    </row>
    <row r="106" spans="1:1">
      <c r="A106" s="102"/>
    </row>
    <row r="107" spans="1:1">
      <c r="A107" s="102"/>
    </row>
    <row r="108" spans="1:1">
      <c r="A108" s="102"/>
    </row>
    <row r="109" spans="1:1">
      <c r="A109" s="102"/>
    </row>
    <row r="110" spans="1:1">
      <c r="A110" s="102"/>
    </row>
    <row r="111" spans="1:1">
      <c r="A111" s="102"/>
    </row>
    <row r="112" spans="1:1">
      <c r="A112" s="102"/>
    </row>
    <row r="113" spans="1:1">
      <c r="A113" s="102"/>
    </row>
    <row r="114" spans="1:1">
      <c r="A114" s="102"/>
    </row>
    <row r="115" spans="1:1">
      <c r="A115" s="102"/>
    </row>
    <row r="116" spans="1:1">
      <c r="A116" s="102"/>
    </row>
    <row r="117" spans="1:1">
      <c r="A117" s="102"/>
    </row>
    <row r="118" spans="1:1">
      <c r="A118" s="102"/>
    </row>
    <row r="119" spans="1:1">
      <c r="A119" s="102"/>
    </row>
    <row r="120" spans="1:1">
      <c r="A120" s="102"/>
    </row>
    <row r="121" spans="1:1">
      <c r="A121" s="102"/>
    </row>
    <row r="122" spans="1:1">
      <c r="A122" s="102"/>
    </row>
    <row r="123" spans="1:1">
      <c r="A123" s="102"/>
    </row>
    <row r="124" spans="1:1">
      <c r="A124" s="102"/>
    </row>
    <row r="125" spans="1:1">
      <c r="A125" s="102"/>
    </row>
    <row r="126" spans="1:1">
      <c r="A126" s="102"/>
    </row>
    <row r="127" spans="1:1">
      <c r="A127" s="102"/>
    </row>
    <row r="128" spans="1:1">
      <c r="A128" s="102"/>
    </row>
    <row r="129" spans="1:1">
      <c r="A129" s="102"/>
    </row>
    <row r="130" spans="1:1">
      <c r="A130" s="102"/>
    </row>
    <row r="131" spans="1:1">
      <c r="A131" s="102"/>
    </row>
    <row r="132" spans="1:1">
      <c r="A132" s="102"/>
    </row>
    <row r="133" spans="1:1">
      <c r="A133" s="102"/>
    </row>
    <row r="134" spans="1:1">
      <c r="A134" s="102"/>
    </row>
    <row r="135" spans="1:1">
      <c r="A135" s="102"/>
    </row>
    <row r="136" spans="1:1">
      <c r="A136" s="102"/>
    </row>
    <row r="137" spans="1:1">
      <c r="A137" s="102"/>
    </row>
    <row r="138" spans="1:1">
      <c r="A138" s="102"/>
    </row>
    <row r="139" spans="1:1">
      <c r="A139" s="102"/>
    </row>
    <row r="140" spans="1:1">
      <c r="A140" s="102"/>
    </row>
    <row r="141" spans="1:1">
      <c r="A141" s="102"/>
    </row>
    <row r="142" spans="1:1">
      <c r="A142" s="102"/>
    </row>
    <row r="143" spans="1:1">
      <c r="A143" s="102"/>
    </row>
    <row r="144" spans="1:1">
      <c r="A144" s="102"/>
    </row>
    <row r="145" spans="1:1">
      <c r="A145" s="102"/>
    </row>
    <row r="146" spans="1:1">
      <c r="A146" s="102"/>
    </row>
    <row r="147" spans="1:1">
      <c r="A147" s="102"/>
    </row>
    <row r="148" spans="1:1">
      <c r="A148" s="102"/>
    </row>
    <row r="149" spans="1:1">
      <c r="A149" s="102"/>
    </row>
    <row r="150" spans="1:1">
      <c r="A150" s="102"/>
    </row>
    <row r="151" spans="1:1">
      <c r="A151" s="102"/>
    </row>
    <row r="152" spans="1:1">
      <c r="A152" s="102"/>
    </row>
    <row r="153" spans="1:1">
      <c r="A153" s="102"/>
    </row>
    <row r="154" spans="1:1">
      <c r="A154" s="102"/>
    </row>
    <row r="155" spans="1:1">
      <c r="A155" s="102"/>
    </row>
    <row r="156" spans="1:1">
      <c r="A156" s="102"/>
    </row>
    <row r="157" spans="1:1">
      <c r="A157" s="102"/>
    </row>
    <row r="158" spans="1:1">
      <c r="A158" s="102"/>
    </row>
    <row r="159" spans="1:1">
      <c r="A159" s="102"/>
    </row>
    <row r="160" spans="1:1">
      <c r="A160" s="102"/>
    </row>
    <row r="161" spans="1:1">
      <c r="A161" s="102"/>
    </row>
    <row r="162" spans="1:1">
      <c r="A162" s="102"/>
    </row>
    <row r="163" spans="1:1">
      <c r="A163" s="102"/>
    </row>
    <row r="164" spans="1:1">
      <c r="A164" s="102"/>
    </row>
    <row r="165" spans="1:1">
      <c r="A165" s="102"/>
    </row>
    <row r="166" spans="1:1">
      <c r="A166" s="102"/>
    </row>
    <row r="167" spans="1:1">
      <c r="A167" s="102"/>
    </row>
    <row r="168" spans="1:1">
      <c r="A168" s="102"/>
    </row>
    <row r="169" spans="1:1">
      <c r="A169" s="102"/>
    </row>
    <row r="170" spans="1:1">
      <c r="A170" s="102"/>
    </row>
    <row r="171" spans="1:1">
      <c r="A171" s="102"/>
    </row>
    <row r="172" spans="1:1">
      <c r="A172" s="102"/>
    </row>
    <row r="173" spans="1:1">
      <c r="A173" s="102"/>
    </row>
    <row r="174" spans="1:1">
      <c r="A174" s="102"/>
    </row>
    <row r="175" spans="1:1">
      <c r="A175" s="102"/>
    </row>
    <row r="176" spans="1:1">
      <c r="A176" s="102"/>
    </row>
    <row r="177" spans="1:1">
      <c r="A177" s="102"/>
    </row>
    <row r="178" spans="1:1">
      <c r="A178" s="102"/>
    </row>
    <row r="179" spans="1:1">
      <c r="A179" s="102"/>
    </row>
    <row r="180" spans="1:1">
      <c r="A180" s="102"/>
    </row>
    <row r="181" spans="1:1">
      <c r="A181" s="102"/>
    </row>
    <row r="182" spans="1:1">
      <c r="A182" s="102"/>
    </row>
    <row r="183" spans="1:1">
      <c r="A183" s="102"/>
    </row>
    <row r="184" spans="1:1">
      <c r="A184" s="102"/>
    </row>
    <row r="185" spans="1:1">
      <c r="A185" s="102"/>
    </row>
    <row r="186" spans="1:1">
      <c r="A186" s="102"/>
    </row>
    <row r="187" spans="1:1">
      <c r="A187" s="102"/>
    </row>
    <row r="188" spans="1:1">
      <c r="A188" s="102"/>
    </row>
    <row r="189" spans="1:1">
      <c r="A189" s="102"/>
    </row>
    <row r="190" spans="1:1">
      <c r="A190" s="102"/>
    </row>
    <row r="191" spans="1:1">
      <c r="A191" s="102"/>
    </row>
    <row r="192" spans="1:1">
      <c r="A192" s="102"/>
    </row>
    <row r="193" spans="1:1">
      <c r="A193" s="102"/>
    </row>
    <row r="194" spans="1:1">
      <c r="A194" s="102"/>
    </row>
    <row r="195" spans="1:1">
      <c r="A195" s="102"/>
    </row>
    <row r="196" spans="1:1">
      <c r="A196" s="102"/>
    </row>
    <row r="197" spans="1:1">
      <c r="A197" s="102"/>
    </row>
    <row r="198" spans="1:1">
      <c r="A198" s="102"/>
    </row>
    <row r="199" spans="1:1">
      <c r="A199" s="102"/>
    </row>
    <row r="200" spans="1:1">
      <c r="A200" s="102"/>
    </row>
    <row r="201" spans="1:1">
      <c r="A201" s="102"/>
    </row>
    <row r="202" spans="1:1">
      <c r="A202" s="102"/>
    </row>
    <row r="203" spans="1:1">
      <c r="A203" s="102"/>
    </row>
    <row r="204" spans="1:1">
      <c r="A204" s="102"/>
    </row>
    <row r="205" spans="1:1">
      <c r="A205" s="102"/>
    </row>
    <row r="206" spans="1:1">
      <c r="A206" s="102"/>
    </row>
    <row r="207" spans="1:1">
      <c r="A207" s="102"/>
    </row>
    <row r="208" spans="1:1">
      <c r="A208" s="102"/>
    </row>
    <row r="209" spans="1:1">
      <c r="A209" s="102"/>
    </row>
    <row r="210" spans="1:1">
      <c r="A210" s="102"/>
    </row>
    <row r="211" spans="1:1">
      <c r="A211" s="102"/>
    </row>
    <row r="212" spans="1:1">
      <c r="A212" s="102"/>
    </row>
    <row r="213" spans="1:1">
      <c r="A213" s="102"/>
    </row>
    <row r="214" spans="1:1">
      <c r="A214" s="102"/>
    </row>
    <row r="215" spans="1:1">
      <c r="A215" s="102"/>
    </row>
    <row r="216" spans="1:1">
      <c r="A216" s="102"/>
    </row>
    <row r="217" spans="1:1">
      <c r="A217" s="102"/>
    </row>
    <row r="218" spans="1:1">
      <c r="A218" s="102"/>
    </row>
    <row r="219" spans="1:1">
      <c r="A219" s="102"/>
    </row>
    <row r="220" spans="1:1">
      <c r="A220" s="102"/>
    </row>
    <row r="221" spans="1:1">
      <c r="A221" s="102"/>
    </row>
    <row r="222" spans="1:1">
      <c r="A222" s="102"/>
    </row>
    <row r="223" spans="1:1">
      <c r="A223" s="102"/>
    </row>
    <row r="224" spans="1:1">
      <c r="A224" s="102"/>
    </row>
    <row r="225" spans="1:1">
      <c r="A225" s="102"/>
    </row>
    <row r="226" spans="1:1">
      <c r="A226" s="102"/>
    </row>
    <row r="227" spans="1:1">
      <c r="A227" s="102"/>
    </row>
    <row r="228" spans="1:1">
      <c r="A228" s="102"/>
    </row>
    <row r="229" spans="1:1">
      <c r="A229" s="102"/>
    </row>
    <row r="230" spans="1:1">
      <c r="A230" s="102"/>
    </row>
    <row r="231" spans="1:1">
      <c r="A231" s="102"/>
    </row>
    <row r="232" spans="1:1">
      <c r="A232" s="102"/>
    </row>
    <row r="233" spans="1:1">
      <c r="A233" s="102"/>
    </row>
    <row r="234" spans="1:1">
      <c r="A234" s="102"/>
    </row>
    <row r="235" spans="1:1">
      <c r="A235" s="102"/>
    </row>
    <row r="236" spans="1:1">
      <c r="A236" s="102"/>
    </row>
    <row r="237" spans="1:1">
      <c r="A237" s="102"/>
    </row>
    <row r="238" spans="1:1">
      <c r="A238" s="102"/>
    </row>
    <row r="239" spans="1:1">
      <c r="A239" s="102"/>
    </row>
    <row r="240" spans="1:1">
      <c r="A240" s="102"/>
    </row>
    <row r="241" spans="1:1">
      <c r="A241" s="102"/>
    </row>
    <row r="242" spans="1:1">
      <c r="A242" s="102"/>
    </row>
    <row r="243" spans="1:1">
      <c r="A243" s="102"/>
    </row>
    <row r="244" spans="1:1">
      <c r="A244" s="102"/>
    </row>
    <row r="245" spans="1:1">
      <c r="A245" s="102"/>
    </row>
    <row r="246" spans="1:1">
      <c r="A246" s="102"/>
    </row>
    <row r="247" spans="1:1">
      <c r="A247" s="102"/>
    </row>
    <row r="248" spans="1:1">
      <c r="A248" s="102"/>
    </row>
    <row r="249" spans="1:1">
      <c r="A249" s="102"/>
    </row>
    <row r="250" spans="1:1">
      <c r="A250" s="102"/>
    </row>
    <row r="251" spans="1:1">
      <c r="A251" s="102"/>
    </row>
    <row r="252" spans="1:1">
      <c r="A252" s="102"/>
    </row>
    <row r="253" spans="1:1">
      <c r="A253" s="102"/>
    </row>
    <row r="254" spans="1:1">
      <c r="A254" s="102"/>
    </row>
    <row r="255" spans="1:1">
      <c r="A255" s="102"/>
    </row>
    <row r="256" spans="1:1">
      <c r="A256" s="102"/>
    </row>
    <row r="257" spans="1:1">
      <c r="A257" s="102"/>
    </row>
    <row r="258" spans="1:1">
      <c r="A258" s="102"/>
    </row>
    <row r="259" spans="1:1">
      <c r="A259" s="102"/>
    </row>
    <row r="260" spans="1:1">
      <c r="A260" s="102"/>
    </row>
    <row r="261" spans="1:1">
      <c r="A261" s="102"/>
    </row>
    <row r="262" spans="1:1">
      <c r="A262" s="102"/>
    </row>
    <row r="263" spans="1:1">
      <c r="A263" s="102"/>
    </row>
    <row r="264" spans="1:1">
      <c r="A264" s="102"/>
    </row>
    <row r="265" spans="1:1">
      <c r="A265" s="102"/>
    </row>
    <row r="266" spans="1:1">
      <c r="A266" s="102"/>
    </row>
    <row r="267" spans="1:1">
      <c r="A267" s="102"/>
    </row>
    <row r="268" spans="1:1">
      <c r="A268" s="102"/>
    </row>
    <row r="269" spans="1:1">
      <c r="A269" s="102"/>
    </row>
    <row r="270" spans="1:1">
      <c r="A270" s="102"/>
    </row>
    <row r="271" spans="1:1">
      <c r="A271" s="102"/>
    </row>
    <row r="272" spans="1:1">
      <c r="A272" s="102"/>
    </row>
    <row r="273" spans="1:1">
      <c r="A273" s="102"/>
    </row>
    <row r="274" spans="1:1">
      <c r="A274" s="102"/>
    </row>
    <row r="275" spans="1:1">
      <c r="A275" s="102"/>
    </row>
    <row r="276" spans="1:1">
      <c r="A276" s="102"/>
    </row>
    <row r="277" spans="1:1">
      <c r="A277" s="102"/>
    </row>
    <row r="278" spans="1:1">
      <c r="A278" s="102"/>
    </row>
    <row r="279" spans="1:1">
      <c r="A279" s="102"/>
    </row>
    <row r="280" spans="1:1">
      <c r="A280" s="102"/>
    </row>
    <row r="281" spans="1:1">
      <c r="A281" s="102"/>
    </row>
    <row r="282" spans="1:1">
      <c r="A282" s="102"/>
    </row>
    <row r="283" spans="1:1">
      <c r="A283" s="102"/>
    </row>
    <row r="284" spans="1:1">
      <c r="A284" s="102"/>
    </row>
    <row r="285" spans="1:1">
      <c r="A285" s="102"/>
    </row>
    <row r="286" spans="1:1">
      <c r="A286" s="102"/>
    </row>
    <row r="287" spans="1:1">
      <c r="A287" s="102"/>
    </row>
    <row r="288" spans="1:1">
      <c r="A288" s="102"/>
    </row>
    <row r="289" spans="1:1">
      <c r="A289" s="102"/>
    </row>
    <row r="290" spans="1:1">
      <c r="A290" s="102"/>
    </row>
    <row r="291" spans="1:1">
      <c r="A291" s="102"/>
    </row>
    <row r="292" spans="1:1">
      <c r="A292" s="102"/>
    </row>
    <row r="293" spans="1:1">
      <c r="A293" s="102"/>
    </row>
    <row r="294" spans="1:1">
      <c r="A294" s="102"/>
    </row>
    <row r="295" spans="1:1">
      <c r="A295" s="102"/>
    </row>
    <row r="296" spans="1:1">
      <c r="A296" s="102"/>
    </row>
    <row r="297" spans="1:1">
      <c r="A297" s="102"/>
    </row>
    <row r="298" spans="1:1">
      <c r="A298" s="102"/>
    </row>
    <row r="299" spans="1:1">
      <c r="A299" s="102"/>
    </row>
    <row r="300" spans="1:1">
      <c r="A300" s="102"/>
    </row>
    <row r="301" spans="1:1">
      <c r="A301" s="102"/>
    </row>
    <row r="302" spans="1:1">
      <c r="A302" s="102"/>
    </row>
    <row r="303" spans="1:1">
      <c r="A303" s="102"/>
    </row>
    <row r="304" spans="1:1">
      <c r="A304" s="102"/>
    </row>
    <row r="305" spans="1:1">
      <c r="A305" s="102"/>
    </row>
    <row r="306" spans="1:1">
      <c r="A306" s="102"/>
    </row>
    <row r="307" spans="1:1">
      <c r="A307" s="102"/>
    </row>
    <row r="308" spans="1:1">
      <c r="A308" s="102"/>
    </row>
    <row r="309" spans="1:1">
      <c r="A309" s="102"/>
    </row>
    <row r="310" spans="1:1">
      <c r="A310" s="102"/>
    </row>
    <row r="311" spans="1:1">
      <c r="A311" s="102"/>
    </row>
    <row r="312" spans="1:1">
      <c r="A312" s="102"/>
    </row>
    <row r="313" spans="1:1">
      <c r="A313" s="102"/>
    </row>
    <row r="314" spans="1:1">
      <c r="A314" s="102"/>
    </row>
    <row r="315" spans="1:1">
      <c r="A315" s="102"/>
    </row>
    <row r="316" spans="1:1">
      <c r="A316" s="102"/>
    </row>
    <row r="317" spans="1:1">
      <c r="A317" s="102"/>
    </row>
    <row r="318" spans="1:1">
      <c r="A318" s="102"/>
    </row>
    <row r="319" spans="1:1">
      <c r="A319" s="102"/>
    </row>
    <row r="320" spans="1:1">
      <c r="A320" s="102"/>
    </row>
    <row r="321" spans="1:1">
      <c r="A321" s="102"/>
    </row>
    <row r="322" spans="1:1">
      <c r="A322" s="102"/>
    </row>
    <row r="323" spans="1:1">
      <c r="A323" s="102"/>
    </row>
    <row r="324" spans="1:1">
      <c r="A324" s="102"/>
    </row>
    <row r="325" spans="1:1">
      <c r="A325" s="102"/>
    </row>
    <row r="326" spans="1:1">
      <c r="A326" s="102"/>
    </row>
    <row r="327" spans="1:1">
      <c r="A327" s="102"/>
    </row>
    <row r="328" spans="1:1">
      <c r="A328" s="102"/>
    </row>
    <row r="329" spans="1:1">
      <c r="A329" s="102"/>
    </row>
    <row r="330" spans="1:1">
      <c r="A330" s="102"/>
    </row>
    <row r="331" spans="1:1">
      <c r="A331" s="102"/>
    </row>
    <row r="332" spans="1:1">
      <c r="A332" s="102"/>
    </row>
    <row r="333" spans="1:1">
      <c r="A333" s="102"/>
    </row>
    <row r="334" spans="1:1">
      <c r="A334" s="102"/>
    </row>
    <row r="335" spans="1:1">
      <c r="A335" s="102"/>
    </row>
    <row r="336" spans="1:1">
      <c r="A336" s="102"/>
    </row>
    <row r="337" spans="1:1">
      <c r="A337" s="102"/>
    </row>
    <row r="338" spans="1:1">
      <c r="A338" s="102"/>
    </row>
    <row r="339" spans="1:1">
      <c r="A339" s="102"/>
    </row>
    <row r="340" spans="1:1">
      <c r="A340" s="102"/>
    </row>
    <row r="341" spans="1:1">
      <c r="A341" s="102"/>
    </row>
    <row r="342" spans="1:1">
      <c r="A342" s="102"/>
    </row>
    <row r="343" spans="1:1">
      <c r="A343" s="102"/>
    </row>
    <row r="344" spans="1:1">
      <c r="A344" s="102"/>
    </row>
    <row r="345" spans="1:1">
      <c r="A345" s="102"/>
    </row>
    <row r="346" spans="1:1">
      <c r="A346" s="102"/>
    </row>
    <row r="347" spans="1:1">
      <c r="A347" s="102"/>
    </row>
    <row r="348" spans="1:1">
      <c r="A348" s="102"/>
    </row>
    <row r="349" spans="1:1">
      <c r="A349" s="102"/>
    </row>
    <row r="350" spans="1:1">
      <c r="A350" s="102"/>
    </row>
    <row r="351" spans="1:1">
      <c r="A351" s="102"/>
    </row>
    <row r="352" spans="1:1">
      <c r="A352" s="102"/>
    </row>
    <row r="353" spans="1:1">
      <c r="A353" s="102"/>
    </row>
    <row r="354" spans="1:1">
      <c r="A354" s="102"/>
    </row>
    <row r="355" spans="1:1">
      <c r="A355" s="102"/>
    </row>
    <row r="356" spans="1:1">
      <c r="A356" s="102"/>
    </row>
    <row r="357" spans="1:1">
      <c r="A357" s="102"/>
    </row>
    <row r="358" spans="1:1">
      <c r="A358" s="102"/>
    </row>
    <row r="359" spans="1:1">
      <c r="A359" s="102"/>
    </row>
    <row r="360" spans="1:1">
      <c r="A360" s="102"/>
    </row>
    <row r="361" spans="1:1">
      <c r="A361" s="102"/>
    </row>
    <row r="362" spans="1:1">
      <c r="A362" s="102"/>
    </row>
    <row r="363" spans="1:1">
      <c r="A363" s="102"/>
    </row>
    <row r="364" spans="1:1">
      <c r="A364" s="102"/>
    </row>
    <row r="365" spans="1:1">
      <c r="A365" s="102"/>
    </row>
    <row r="366" spans="1:1">
      <c r="A366" s="102"/>
    </row>
    <row r="367" spans="1:1">
      <c r="A367" s="102"/>
    </row>
    <row r="368" spans="1:1">
      <c r="A368" s="102"/>
    </row>
    <row r="369" spans="1:1">
      <c r="A369" s="102"/>
    </row>
    <row r="370" spans="1:1">
      <c r="A370" s="102"/>
    </row>
    <row r="371" spans="1:1">
      <c r="A371" s="102"/>
    </row>
    <row r="372" spans="1:1">
      <c r="A372" s="102"/>
    </row>
    <row r="373" spans="1:1">
      <c r="A373" s="102"/>
    </row>
    <row r="374" spans="1:1">
      <c r="A374" s="102"/>
    </row>
    <row r="375" spans="1:1">
      <c r="A375" s="102"/>
    </row>
    <row r="376" spans="1:1">
      <c r="A376" s="102"/>
    </row>
    <row r="377" spans="1:1">
      <c r="A377" s="102"/>
    </row>
    <row r="378" spans="1:1">
      <c r="A378" s="102"/>
    </row>
    <row r="379" spans="1:1">
      <c r="A379" s="102"/>
    </row>
    <row r="380" spans="1:1">
      <c r="A380" s="102"/>
    </row>
    <row r="381" spans="1:1">
      <c r="A381" s="102"/>
    </row>
    <row r="382" spans="1:1">
      <c r="A382" s="102"/>
    </row>
    <row r="383" spans="1:1">
      <c r="A383" s="102"/>
    </row>
    <row r="384" spans="1:1">
      <c r="A384" s="102"/>
    </row>
    <row r="385" spans="1:1">
      <c r="A385" s="102"/>
    </row>
    <row r="386" spans="1:1">
      <c r="A386" s="102"/>
    </row>
    <row r="387" spans="1:1">
      <c r="A387" s="102"/>
    </row>
    <row r="388" spans="1:1">
      <c r="A388" s="102"/>
    </row>
    <row r="389" spans="1:1">
      <c r="A389" s="102"/>
    </row>
    <row r="390" spans="1:1">
      <c r="A390" s="102"/>
    </row>
    <row r="391" spans="1:1">
      <c r="A391" s="102"/>
    </row>
    <row r="392" spans="1:1">
      <c r="A392" s="102"/>
    </row>
    <row r="393" spans="1:1">
      <c r="A393" s="102"/>
    </row>
    <row r="394" spans="1:1">
      <c r="A394" s="102"/>
    </row>
    <row r="395" spans="1:1">
      <c r="A395" s="102"/>
    </row>
    <row r="396" spans="1:1">
      <c r="A396" s="102"/>
    </row>
    <row r="397" spans="1:1">
      <c r="A397" s="102"/>
    </row>
    <row r="398" spans="1:1">
      <c r="A398" s="102"/>
    </row>
    <row r="399" spans="1:1">
      <c r="A399" s="102"/>
    </row>
    <row r="400" spans="1:1">
      <c r="A400" s="102"/>
    </row>
    <row r="401" spans="1:1">
      <c r="A401" s="102"/>
    </row>
    <row r="402" spans="1:1">
      <c r="A402" s="102"/>
    </row>
    <row r="403" spans="1:1">
      <c r="A403" s="102"/>
    </row>
    <row r="404" spans="1:1">
      <c r="A404" s="102"/>
    </row>
    <row r="405" spans="1:1">
      <c r="A405" s="102"/>
    </row>
    <row r="406" spans="1:1">
      <c r="A406" s="102"/>
    </row>
    <row r="407" spans="1:1">
      <c r="A407" s="102"/>
    </row>
    <row r="408" spans="1:1">
      <c r="A408" s="102"/>
    </row>
    <row r="409" spans="1:1">
      <c r="A409" s="102"/>
    </row>
    <row r="410" spans="1:1">
      <c r="A410" s="102"/>
    </row>
    <row r="411" spans="1:1">
      <c r="A411" s="102"/>
    </row>
    <row r="412" spans="1:1">
      <c r="A412" s="102"/>
    </row>
    <row r="413" spans="1:1">
      <c r="A413" s="102"/>
    </row>
    <row r="414" spans="1:1">
      <c r="A414" s="102"/>
    </row>
    <row r="415" spans="1:1">
      <c r="A415" s="102"/>
    </row>
    <row r="416" spans="1:1">
      <c r="A416" s="102"/>
    </row>
    <row r="417" spans="1:1">
      <c r="A417" s="102"/>
    </row>
    <row r="418" spans="1:1">
      <c r="A418" s="102"/>
    </row>
    <row r="419" spans="1:1">
      <c r="A419" s="102"/>
    </row>
    <row r="420" spans="1:1">
      <c r="A420" s="102"/>
    </row>
    <row r="421" spans="1:1">
      <c r="A421" s="102"/>
    </row>
    <row r="422" spans="1:1">
      <c r="A422" s="102"/>
    </row>
    <row r="423" spans="1:1">
      <c r="A423" s="102"/>
    </row>
    <row r="424" spans="1:1">
      <c r="A424" s="102"/>
    </row>
    <row r="425" spans="1:1">
      <c r="A425" s="102"/>
    </row>
    <row r="426" spans="1:1">
      <c r="A426" s="102"/>
    </row>
    <row r="427" spans="1:1">
      <c r="A427" s="102"/>
    </row>
    <row r="428" spans="1:1">
      <c r="A428" s="102"/>
    </row>
    <row r="429" spans="1:1">
      <c r="A429" s="102"/>
    </row>
    <row r="430" spans="1:1">
      <c r="A430" s="102"/>
    </row>
    <row r="431" spans="1:1">
      <c r="A431" s="102"/>
    </row>
    <row r="432" spans="1:1">
      <c r="A432" s="102"/>
    </row>
    <row r="433" spans="1:1">
      <c r="A433" s="102"/>
    </row>
    <row r="434" spans="1:1">
      <c r="A434" s="102"/>
    </row>
    <row r="435" spans="1:1">
      <c r="A435" s="102"/>
    </row>
    <row r="436" spans="1:1">
      <c r="A436" s="102"/>
    </row>
    <row r="437" spans="1:1">
      <c r="A437" s="102"/>
    </row>
    <row r="438" spans="1:1">
      <c r="A438" s="102"/>
    </row>
    <row r="439" spans="1:1">
      <c r="A439" s="102"/>
    </row>
    <row r="440" spans="1:1">
      <c r="A440" s="102"/>
    </row>
    <row r="441" spans="1:1">
      <c r="A441" s="102"/>
    </row>
    <row r="442" spans="1:1">
      <c r="A442" s="102"/>
    </row>
    <row r="443" spans="1:1">
      <c r="A443" s="102"/>
    </row>
    <row r="444" spans="1:1">
      <c r="A444" s="102"/>
    </row>
    <row r="445" spans="1:1">
      <c r="A445" s="102"/>
    </row>
    <row r="446" spans="1:1">
      <c r="A446" s="102"/>
    </row>
    <row r="447" spans="1:1">
      <c r="A447" s="102"/>
    </row>
    <row r="448" spans="1:1">
      <c r="A448" s="102"/>
    </row>
    <row r="449" spans="1:1">
      <c r="A449" s="102"/>
    </row>
    <row r="450" spans="1:1">
      <c r="A450" s="102"/>
    </row>
    <row r="451" spans="1:1">
      <c r="A451" s="102"/>
    </row>
    <row r="452" spans="1:1">
      <c r="A452" s="102"/>
    </row>
    <row r="453" spans="1:1">
      <c r="A453" s="102"/>
    </row>
    <row r="454" spans="1:1">
      <c r="A454" s="102"/>
    </row>
    <row r="455" spans="1:1">
      <c r="A455" s="102"/>
    </row>
    <row r="456" spans="1:1">
      <c r="A456" s="102"/>
    </row>
    <row r="457" spans="1:1">
      <c r="A457" s="102"/>
    </row>
    <row r="458" spans="1:1">
      <c r="A458" s="102"/>
    </row>
    <row r="459" spans="1:1">
      <c r="A459" s="102"/>
    </row>
    <row r="460" spans="1:1">
      <c r="A460" s="102"/>
    </row>
    <row r="461" spans="1:1">
      <c r="A461" s="102"/>
    </row>
    <row r="462" spans="1:1">
      <c r="A462" s="102"/>
    </row>
    <row r="463" spans="1:1">
      <c r="A463" s="102"/>
    </row>
    <row r="464" spans="1:1">
      <c r="A464" s="102"/>
    </row>
    <row r="465" spans="1:1">
      <c r="A465" s="102"/>
    </row>
    <row r="466" spans="1:1">
      <c r="A466" s="102"/>
    </row>
    <row r="467" spans="1:1">
      <c r="A467" s="102"/>
    </row>
    <row r="468" spans="1:1">
      <c r="A468" s="102"/>
    </row>
    <row r="469" spans="1:1">
      <c r="A469" s="102"/>
    </row>
    <row r="470" spans="1:1">
      <c r="A470" s="102"/>
    </row>
    <row r="471" spans="1:1">
      <c r="A471" s="102"/>
    </row>
    <row r="472" spans="1:1">
      <c r="A472" s="102"/>
    </row>
    <row r="473" spans="1:1">
      <c r="A473" s="102"/>
    </row>
    <row r="474" spans="1:1">
      <c r="A474" s="102"/>
    </row>
    <row r="475" spans="1:1">
      <c r="A475" s="102"/>
    </row>
    <row r="476" spans="1:1">
      <c r="A476" s="102"/>
    </row>
    <row r="477" spans="1:1">
      <c r="A477" s="102"/>
    </row>
    <row r="478" spans="1:1">
      <c r="A478" s="102"/>
    </row>
    <row r="479" spans="1:1">
      <c r="A479" s="102"/>
    </row>
    <row r="480" spans="1:1">
      <c r="A480" s="102"/>
    </row>
    <row r="481" spans="1:1">
      <c r="A481" s="102"/>
    </row>
    <row r="482" spans="1:1">
      <c r="A482" s="102"/>
    </row>
    <row r="483" spans="1:1">
      <c r="A483" s="102"/>
    </row>
    <row r="484" spans="1:1">
      <c r="A484" s="102"/>
    </row>
    <row r="485" spans="1:1">
      <c r="A485" s="102"/>
    </row>
    <row r="486" spans="1:1">
      <c r="A486" s="102"/>
    </row>
    <row r="487" spans="1:1">
      <c r="A487" s="102"/>
    </row>
    <row r="488" spans="1:1">
      <c r="A488" s="102"/>
    </row>
    <row r="489" spans="1:1">
      <c r="A489" s="102"/>
    </row>
    <row r="490" spans="1:1">
      <c r="A490" s="102"/>
    </row>
    <row r="491" spans="1:1">
      <c r="A491" s="102"/>
    </row>
    <row r="492" spans="1:1">
      <c r="A492" s="102"/>
    </row>
    <row r="493" spans="1:1">
      <c r="A493" s="102"/>
    </row>
    <row r="494" spans="1:1">
      <c r="A494" s="102"/>
    </row>
    <row r="495" spans="1:1">
      <c r="A495" s="102"/>
    </row>
    <row r="496" spans="1:1">
      <c r="A496" s="102"/>
    </row>
    <row r="497" spans="1:1">
      <c r="A497" s="102"/>
    </row>
    <row r="498" spans="1:1">
      <c r="A498" s="102"/>
    </row>
    <row r="499" spans="1:1">
      <c r="A499" s="102"/>
    </row>
    <row r="500" spans="1:1">
      <c r="A500" s="102"/>
    </row>
    <row r="501" spans="1:1">
      <c r="A501" s="102"/>
    </row>
    <row r="502" spans="1:1">
      <c r="A502" s="102"/>
    </row>
  </sheetData>
  <phoneticPr fontId="56" type="noConversion"/>
  <conditionalFormatting sqref="H54:L54">
    <cfRule type="cellIs" dxfId="55" priority="163" operator="lessThan">
      <formula>0</formula>
    </cfRule>
    <cfRule type="cellIs" dxfId="54" priority="164" operator="greaterThan">
      <formula>0</formula>
    </cfRule>
    <cfRule type="cellIs" dxfId="53" priority="165" operator="lessThan">
      <formula>0</formula>
    </cfRule>
    <cfRule type="cellIs" dxfId="52" priority="166" operator="greaterThan">
      <formula>0</formula>
    </cfRule>
  </conditionalFormatting>
  <conditionalFormatting sqref="M54:R54">
    <cfRule type="cellIs" dxfId="51" priority="153" operator="lessThan">
      <formula>0</formula>
    </cfRule>
    <cfRule type="cellIs" dxfId="50" priority="154" operator="greaterThan">
      <formula>0</formula>
    </cfRule>
    <cfRule type="cellIs" dxfId="49" priority="155" operator="lessThan">
      <formula>0</formula>
    </cfRule>
    <cfRule type="cellIs" dxfId="48" priority="156" operator="greaterThan">
      <formula>0</formula>
    </cfRule>
  </conditionalFormatting>
  <conditionalFormatting sqref="S54">
    <cfRule type="cellIs" dxfId="47" priority="57" operator="lessThan">
      <formula>0</formula>
    </cfRule>
    <cfRule type="cellIs" dxfId="46" priority="58" operator="greaterThan">
      <formula>0</formula>
    </cfRule>
    <cfRule type="cellIs" dxfId="45" priority="59" operator="lessThan">
      <formula>0</formula>
    </cfRule>
    <cfRule type="cellIs" dxfId="44" priority="60" operator="greaterThan">
      <formula>0</formula>
    </cfRule>
  </conditionalFormatting>
  <conditionalFormatting sqref="T54:U54">
    <cfRule type="cellIs" dxfId="43" priority="53" operator="lessThan">
      <formula>0</formula>
    </cfRule>
    <cfRule type="cellIs" dxfId="42" priority="54" operator="greaterThan">
      <formula>0</formula>
    </cfRule>
    <cfRule type="cellIs" dxfId="41" priority="55" operator="lessThan">
      <formula>0</formula>
    </cfRule>
    <cfRule type="cellIs" dxfId="40" priority="56" operator="greaterThan">
      <formula>0</formula>
    </cfRule>
  </conditionalFormatting>
  <conditionalFormatting sqref="V54">
    <cfRule type="cellIs" dxfId="39" priority="49" operator="lessThan">
      <formula>0</formula>
    </cfRule>
    <cfRule type="cellIs" dxfId="38" priority="50" operator="greaterThan">
      <formula>0</formula>
    </cfRule>
    <cfRule type="cellIs" dxfId="37" priority="51" operator="lessThan">
      <formula>0</formula>
    </cfRule>
    <cfRule type="cellIs" dxfId="36" priority="52" operator="greaterThan">
      <formula>0</formula>
    </cfRule>
  </conditionalFormatting>
  <conditionalFormatting sqref="W54">
    <cfRule type="cellIs" dxfId="35" priority="45" operator="lessThan">
      <formula>0</formula>
    </cfRule>
    <cfRule type="cellIs" dxfId="34" priority="46" operator="greaterThan">
      <formula>0</formula>
    </cfRule>
    <cfRule type="cellIs" dxfId="33" priority="47" operator="lessThan">
      <formula>0</formula>
    </cfRule>
    <cfRule type="cellIs" dxfId="32" priority="48" operator="greaterThan">
      <formula>0</formula>
    </cfRule>
  </conditionalFormatting>
  <conditionalFormatting sqref="X54">
    <cfRule type="cellIs" dxfId="31" priority="41" operator="lessThan">
      <formula>0</formula>
    </cfRule>
    <cfRule type="cellIs" dxfId="30" priority="42" operator="greaterThan">
      <formula>0</formula>
    </cfRule>
    <cfRule type="cellIs" dxfId="29" priority="43" operator="lessThan">
      <formula>0</formula>
    </cfRule>
    <cfRule type="cellIs" dxfId="28" priority="44" operator="greaterThan">
      <formula>0</formula>
    </cfRule>
  </conditionalFormatting>
  <conditionalFormatting sqref="Y54">
    <cfRule type="cellIs" dxfId="27" priority="37" operator="lessThan">
      <formula>0</formula>
    </cfRule>
    <cfRule type="cellIs" dxfId="26" priority="38" operator="greaterThan">
      <formula>0</formula>
    </cfRule>
    <cfRule type="cellIs" dxfId="25" priority="39" operator="lessThan">
      <formula>0</formula>
    </cfRule>
    <cfRule type="cellIs" dxfId="24" priority="40" operator="greaterThan">
      <formula>0</formula>
    </cfRule>
  </conditionalFormatting>
  <conditionalFormatting sqref="Z54">
    <cfRule type="cellIs" dxfId="23" priority="33" operator="lessThan">
      <formula>0</formula>
    </cfRule>
    <cfRule type="cellIs" dxfId="22" priority="34" operator="greaterThan">
      <formula>0</formula>
    </cfRule>
    <cfRule type="cellIs" dxfId="21" priority="35" operator="lessThan">
      <formula>0</formula>
    </cfRule>
    <cfRule type="cellIs" dxfId="20" priority="36" operator="greaterThan">
      <formula>0</formula>
    </cfRule>
  </conditionalFormatting>
  <conditionalFormatting sqref="AA54">
    <cfRule type="cellIs" dxfId="19" priority="29" operator="lessThan">
      <formula>0</formula>
    </cfRule>
    <cfRule type="cellIs" dxfId="18" priority="30" operator="greaterThan">
      <formula>0</formula>
    </cfRule>
    <cfRule type="cellIs" dxfId="17" priority="31" operator="lessThan">
      <formula>0</formula>
    </cfRule>
    <cfRule type="cellIs" dxfId="16" priority="32" operator="greaterThan">
      <formula>0</formula>
    </cfRule>
  </conditionalFormatting>
  <conditionalFormatting sqref="AB54">
    <cfRule type="cellIs" dxfId="15" priority="21" operator="lessThan">
      <formula>0</formula>
    </cfRule>
    <cfRule type="cellIs" dxfId="14" priority="22" operator="greaterThan">
      <formula>0</formula>
    </cfRule>
    <cfRule type="cellIs" dxfId="13" priority="23" operator="lessThan">
      <formula>0</formula>
    </cfRule>
    <cfRule type="cellIs" dxfId="12" priority="24" operator="greaterThan">
      <formula>0</formula>
    </cfRule>
  </conditionalFormatting>
  <conditionalFormatting sqref="AE54">
    <cfRule type="cellIs" dxfId="11" priority="17" operator="lessThan">
      <formula>0</formula>
    </cfRule>
    <cfRule type="cellIs" dxfId="10" priority="18" operator="greaterThan">
      <formula>0</formula>
    </cfRule>
    <cfRule type="cellIs" dxfId="9" priority="19" operator="lessThan">
      <formula>0</formula>
    </cfRule>
    <cfRule type="cellIs" dxfId="8" priority="20" operator="greaterThan">
      <formula>0</formula>
    </cfRule>
  </conditionalFormatting>
  <conditionalFormatting sqref="AC54">
    <cfRule type="cellIs" dxfId="7" priority="9" operator="lessThan">
      <formula>0</formula>
    </cfRule>
    <cfRule type="cellIs" dxfId="6" priority="10" operator="greaterThan">
      <formula>0</formula>
    </cfRule>
    <cfRule type="cellIs" dxfId="5" priority="11" operator="lessThan">
      <formula>0</formula>
    </cfRule>
    <cfRule type="cellIs" dxfId="4" priority="12" operator="greaterThan">
      <formula>0</formula>
    </cfRule>
  </conditionalFormatting>
  <conditionalFormatting sqref="AD54">
    <cfRule type="cellIs" dxfId="3" priority="1" operator="lessThan">
      <formula>0</formula>
    </cfRule>
    <cfRule type="cellIs" dxfId="2" priority="2" operator="greaterThan">
      <formula>0</formula>
    </cfRule>
    <cfRule type="cellIs" dxfId="1" priority="3" operator="lessThan">
      <formula>0</formula>
    </cfRule>
    <cfRule type="cellIs" dxfId="0" priority="4" operator="greaterThan">
      <formula>0</formula>
    </cfRule>
  </conditionalFormatting>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rowBreaks count="1" manualBreakCount="1">
    <brk id="41" max="29"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99CCFF"/>
    <pageSetUpPr fitToPage="1"/>
  </sheetPr>
  <dimension ref="A1:AI62"/>
  <sheetViews>
    <sheetView showGridLines="0" view="pageBreakPreview" zoomScaleNormal="100" zoomScaleSheetLayoutView="100" workbookViewId="0">
      <pane xSplit="6" topLeftCell="G1" activePane="topRight" state="frozen"/>
      <selection activeCell="AG82" sqref="AG82:AG87"/>
      <selection pane="topRight" activeCell="AE3" sqref="AE3"/>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2.25" style="2" customWidth="1"/>
    <col min="7" max="7" width="0.875" style="87" customWidth="1"/>
    <col min="8" max="9" width="11.625" style="90" hidden="1" customWidth="1"/>
    <col min="10" max="10" width="11.625" style="5" hidden="1" customWidth="1"/>
    <col min="11" max="30" width="11.625" style="90" hidden="1" customWidth="1"/>
    <col min="31" max="31" width="11.625" style="90" customWidth="1"/>
    <col min="32" max="32" width="9.625" style="2" bestFit="1" customWidth="1"/>
    <col min="33" max="16384" width="9" style="2"/>
  </cols>
  <sheetData>
    <row r="1" spans="1:33" s="4" customFormat="1" ht="10.5" customHeight="1">
      <c r="A1" s="142"/>
      <c r="B1" s="143"/>
      <c r="C1" s="144"/>
      <c r="D1" s="144"/>
      <c r="E1" s="144"/>
      <c r="F1" s="144"/>
      <c r="G1" s="144"/>
      <c r="H1" s="145"/>
      <c r="I1" s="145"/>
      <c r="J1" s="145"/>
      <c r="K1" s="145"/>
      <c r="L1" s="145"/>
      <c r="M1" s="145"/>
      <c r="N1" s="145"/>
      <c r="O1" s="145"/>
      <c r="P1" s="145"/>
      <c r="Q1" s="145"/>
      <c r="R1" s="145"/>
      <c r="S1" s="145"/>
      <c r="T1" s="145"/>
      <c r="U1" s="145"/>
      <c r="V1" s="145"/>
      <c r="W1" s="145"/>
      <c r="X1" s="145"/>
      <c r="Y1" s="145"/>
      <c r="Z1" s="145"/>
      <c r="AA1" s="145"/>
      <c r="AB1" s="145"/>
      <c r="AC1" s="145"/>
      <c r="AD1" s="145"/>
      <c r="AE1" s="145"/>
    </row>
    <row r="2" spans="1:33" s="4" customFormat="1" ht="17.45" customHeight="1">
      <c r="A2" s="146"/>
      <c r="B2" s="147"/>
      <c r="C2" s="376"/>
      <c r="D2" s="375" t="s">
        <v>437</v>
      </c>
      <c r="E2" s="376"/>
      <c r="F2" s="376"/>
      <c r="G2" s="376"/>
      <c r="H2" s="149"/>
      <c r="I2" s="149"/>
      <c r="J2" s="149"/>
      <c r="K2" s="149"/>
      <c r="L2" s="149"/>
      <c r="M2" s="149"/>
      <c r="N2" s="149"/>
      <c r="O2" s="149"/>
      <c r="P2" s="149"/>
      <c r="Q2" s="149"/>
      <c r="R2" s="149"/>
      <c r="S2" s="149"/>
      <c r="T2" s="149"/>
      <c r="U2" s="149"/>
      <c r="V2" s="149"/>
      <c r="W2" s="149"/>
      <c r="X2" s="149"/>
      <c r="Y2" s="149"/>
      <c r="Z2" s="149"/>
      <c r="AA2" s="149"/>
      <c r="AB2" s="149"/>
      <c r="AC2" s="149"/>
      <c r="AD2" s="149"/>
      <c r="AE2" s="149"/>
    </row>
    <row r="3" spans="1:33" s="4" customFormat="1" ht="20.100000000000001" customHeight="1">
      <c r="A3" s="280"/>
      <c r="B3" s="281"/>
      <c r="C3" s="282"/>
      <c r="D3" s="282"/>
      <c r="E3" s="282"/>
      <c r="F3" s="283"/>
      <c r="G3" s="283"/>
      <c r="H3" s="131" t="s">
        <v>27</v>
      </c>
      <c r="I3" s="131" t="s">
        <v>18</v>
      </c>
      <c r="J3" s="131" t="s">
        <v>10</v>
      </c>
      <c r="K3" s="131" t="s">
        <v>28</v>
      </c>
      <c r="L3" s="131" t="s">
        <v>43</v>
      </c>
      <c r="M3" s="131" t="s">
        <v>57</v>
      </c>
      <c r="N3" s="131" t="s">
        <v>451</v>
      </c>
      <c r="O3" s="131" t="s">
        <v>469</v>
      </c>
      <c r="P3" s="131" t="s">
        <v>486</v>
      </c>
      <c r="Q3" s="131" t="s">
        <v>492</v>
      </c>
      <c r="R3" s="131" t="s">
        <v>503</v>
      </c>
      <c r="S3" s="131" t="s">
        <v>514</v>
      </c>
      <c r="T3" s="131" t="s">
        <v>520</v>
      </c>
      <c r="U3" s="131" t="s">
        <v>535</v>
      </c>
      <c r="V3" s="131" t="s">
        <v>536</v>
      </c>
      <c r="W3" s="131" t="s">
        <v>551</v>
      </c>
      <c r="X3" s="131" t="s">
        <v>549</v>
      </c>
      <c r="Y3" s="131" t="s">
        <v>560</v>
      </c>
      <c r="Z3" s="131" t="s">
        <v>574</v>
      </c>
      <c r="AA3" s="131" t="s">
        <v>581</v>
      </c>
      <c r="AB3" s="131" t="s">
        <v>589</v>
      </c>
      <c r="AC3" s="131" t="s">
        <v>595</v>
      </c>
      <c r="AD3" s="131" t="s">
        <v>603</v>
      </c>
      <c r="AE3" s="1450" t="s">
        <v>610</v>
      </c>
    </row>
    <row r="4" spans="1:33" s="4" customFormat="1" ht="11.1" customHeight="1">
      <c r="A4" s="189"/>
      <c r="B4" s="190"/>
      <c r="C4" s="94"/>
      <c r="D4" s="94"/>
      <c r="E4" s="94"/>
      <c r="F4" s="94"/>
      <c r="G4" s="94"/>
      <c r="H4" s="191"/>
      <c r="I4" s="191"/>
      <c r="J4" s="191"/>
      <c r="K4" s="191"/>
      <c r="L4" s="191"/>
      <c r="M4" s="191"/>
      <c r="N4" s="191"/>
      <c r="O4" s="191"/>
      <c r="P4" s="191"/>
      <c r="Q4" s="191"/>
      <c r="R4" s="191"/>
      <c r="S4" s="191"/>
      <c r="T4" s="191"/>
      <c r="U4" s="191"/>
      <c r="V4" s="191"/>
      <c r="W4" s="191"/>
      <c r="X4" s="191"/>
      <c r="Y4" s="191"/>
      <c r="Z4" s="191"/>
      <c r="AA4" s="191"/>
      <c r="AB4" s="191"/>
      <c r="AC4" s="191"/>
      <c r="AD4" s="191"/>
      <c r="AE4" s="191"/>
    </row>
    <row r="5" spans="1:33" s="4" customFormat="1" ht="11.45" customHeight="1">
      <c r="A5" s="253"/>
      <c r="B5" s="136" t="s">
        <v>114</v>
      </c>
      <c r="C5" s="133"/>
      <c r="D5" s="332" t="s">
        <v>305</v>
      </c>
      <c r="E5" s="340"/>
      <c r="F5" s="340"/>
      <c r="G5" s="340"/>
      <c r="H5" s="278"/>
      <c r="I5" s="278"/>
      <c r="J5" s="278"/>
      <c r="K5" s="278"/>
      <c r="L5" s="273"/>
      <c r="M5" s="345"/>
      <c r="N5" s="345"/>
      <c r="O5" s="345"/>
      <c r="P5" s="345"/>
      <c r="Q5" s="345"/>
      <c r="R5" s="345"/>
      <c r="S5" s="345"/>
      <c r="T5" s="345"/>
      <c r="U5" s="345"/>
      <c r="V5" s="345"/>
      <c r="W5" s="345"/>
      <c r="X5" s="345"/>
      <c r="Y5" s="345"/>
      <c r="Z5" s="345"/>
      <c r="AA5" s="345"/>
      <c r="AB5" s="345"/>
      <c r="AC5" s="345"/>
      <c r="AD5" s="345"/>
      <c r="AE5" s="345" t="s">
        <v>112</v>
      </c>
    </row>
    <row r="6" spans="1:33" s="1" customFormat="1" ht="11.45" customHeight="1">
      <c r="A6" s="158"/>
      <c r="B6" s="137"/>
      <c r="C6" s="52"/>
      <c r="D6" s="672" t="s">
        <v>245</v>
      </c>
      <c r="E6" s="595"/>
      <c r="F6" s="595"/>
      <c r="G6" s="595"/>
      <c r="H6" s="560">
        <v>685364</v>
      </c>
      <c r="I6" s="560">
        <v>726230</v>
      </c>
      <c r="J6" s="560">
        <v>745848</v>
      </c>
      <c r="K6" s="560">
        <v>749309</v>
      </c>
      <c r="L6" s="656">
        <v>749182</v>
      </c>
      <c r="M6" s="656">
        <v>746781</v>
      </c>
      <c r="N6" s="656">
        <v>752895</v>
      </c>
      <c r="O6" s="656">
        <v>764915</v>
      </c>
      <c r="P6" s="656">
        <v>779620</v>
      </c>
      <c r="Q6" s="656">
        <v>780592</v>
      </c>
      <c r="R6" s="656">
        <v>789704</v>
      </c>
      <c r="S6" s="658">
        <v>797317</v>
      </c>
      <c r="T6" s="658">
        <v>808397</v>
      </c>
      <c r="U6" s="658">
        <v>811267</v>
      </c>
      <c r="V6" s="1061">
        <v>820530</v>
      </c>
      <c r="W6" s="1061">
        <v>836239</v>
      </c>
      <c r="X6" s="658">
        <v>860526</v>
      </c>
      <c r="Y6" s="656">
        <v>883777</v>
      </c>
      <c r="Z6" s="656">
        <v>926166</v>
      </c>
      <c r="AA6" s="656">
        <v>965973</v>
      </c>
      <c r="AB6" s="656">
        <v>1002173</v>
      </c>
      <c r="AC6" s="656">
        <v>994167</v>
      </c>
      <c r="AD6" s="656">
        <v>1009674</v>
      </c>
      <c r="AE6" s="1604">
        <v>1045853</v>
      </c>
      <c r="AF6" s="454"/>
    </row>
    <row r="7" spans="1:33" s="1" customFormat="1" ht="11.45" customHeight="1">
      <c r="A7" s="159"/>
      <c r="B7" s="138" t="s">
        <v>116</v>
      </c>
      <c r="C7" s="54"/>
      <c r="D7" s="177" t="s">
        <v>306</v>
      </c>
      <c r="E7" s="17"/>
      <c r="F7" s="17"/>
      <c r="G7" s="17"/>
      <c r="H7" s="34">
        <v>664354</v>
      </c>
      <c r="I7" s="34">
        <v>707951</v>
      </c>
      <c r="J7" s="34">
        <v>726178</v>
      </c>
      <c r="K7" s="34">
        <v>728645</v>
      </c>
      <c r="L7" s="661">
        <v>727636</v>
      </c>
      <c r="M7" s="661">
        <v>723863</v>
      </c>
      <c r="N7" s="622">
        <v>730542</v>
      </c>
      <c r="O7" s="661">
        <v>741252</v>
      </c>
      <c r="P7" s="661">
        <v>755886</v>
      </c>
      <c r="Q7" s="661">
        <v>757272</v>
      </c>
      <c r="R7" s="622">
        <v>767518</v>
      </c>
      <c r="S7" s="623">
        <v>776421</v>
      </c>
      <c r="T7" s="623">
        <v>787003</v>
      </c>
      <c r="U7" s="623">
        <v>790598</v>
      </c>
      <c r="V7" s="1261">
        <v>800674</v>
      </c>
      <c r="W7" s="1261">
        <v>817591</v>
      </c>
      <c r="X7" s="623">
        <v>841877</v>
      </c>
      <c r="Y7" s="621">
        <v>867279</v>
      </c>
      <c r="Z7" s="621">
        <v>909488</v>
      </c>
      <c r="AA7" s="621">
        <v>951206</v>
      </c>
      <c r="AB7" s="621">
        <v>988175</v>
      </c>
      <c r="AC7" s="621">
        <v>980758</v>
      </c>
      <c r="AD7" s="621">
        <v>997114</v>
      </c>
      <c r="AE7" s="1605">
        <v>1034243</v>
      </c>
      <c r="AF7" s="454"/>
    </row>
    <row r="8" spans="1:33" s="1" customFormat="1" ht="11.45" customHeight="1">
      <c r="A8" s="160"/>
      <c r="B8" s="139"/>
      <c r="C8" s="54"/>
      <c r="D8" s="177" t="s">
        <v>307</v>
      </c>
      <c r="E8" s="17"/>
      <c r="F8" s="17"/>
      <c r="G8" s="17"/>
      <c r="H8" s="34">
        <v>12106</v>
      </c>
      <c r="I8" s="34">
        <v>11271</v>
      </c>
      <c r="J8" s="34">
        <v>12004</v>
      </c>
      <c r="K8" s="34">
        <v>11857</v>
      </c>
      <c r="L8" s="661">
        <v>12484</v>
      </c>
      <c r="M8" s="661">
        <v>13026</v>
      </c>
      <c r="N8" s="661">
        <v>12163</v>
      </c>
      <c r="O8" s="661">
        <v>12712</v>
      </c>
      <c r="P8" s="661">
        <v>14018</v>
      </c>
      <c r="Q8" s="661">
        <v>12632</v>
      </c>
      <c r="R8" s="661">
        <v>12209</v>
      </c>
      <c r="S8" s="663">
        <v>11321</v>
      </c>
      <c r="T8" s="663">
        <v>11894</v>
      </c>
      <c r="U8" s="663">
        <v>12227</v>
      </c>
      <c r="V8" s="1068">
        <v>10999</v>
      </c>
      <c r="W8" s="1068">
        <v>9902</v>
      </c>
      <c r="X8" s="663">
        <v>10587</v>
      </c>
      <c r="Y8" s="661">
        <v>10287</v>
      </c>
      <c r="Z8" s="661">
        <v>9886</v>
      </c>
      <c r="AA8" s="661">
        <v>9608</v>
      </c>
      <c r="AB8" s="661">
        <v>9420</v>
      </c>
      <c r="AC8" s="661">
        <v>8944</v>
      </c>
      <c r="AD8" s="661">
        <v>8502</v>
      </c>
      <c r="AE8" s="1606">
        <v>7613</v>
      </c>
      <c r="AF8" s="454"/>
    </row>
    <row r="9" spans="1:33" s="1" customFormat="1" ht="11.45" customHeight="1">
      <c r="A9" s="237"/>
      <c r="B9" s="141" t="s">
        <v>150</v>
      </c>
      <c r="C9" s="279"/>
      <c r="D9" s="177" t="s">
        <v>308</v>
      </c>
      <c r="E9" s="17"/>
      <c r="F9" s="17"/>
      <c r="G9" s="17"/>
      <c r="H9" s="34">
        <v>4820</v>
      </c>
      <c r="I9" s="34">
        <v>3700</v>
      </c>
      <c r="J9" s="34">
        <v>3998</v>
      </c>
      <c r="K9" s="34">
        <v>4977</v>
      </c>
      <c r="L9" s="661">
        <v>5860</v>
      </c>
      <c r="M9" s="661">
        <v>5964</v>
      </c>
      <c r="N9" s="661">
        <v>6142</v>
      </c>
      <c r="O9" s="661">
        <v>6633</v>
      </c>
      <c r="P9" s="661">
        <v>5312</v>
      </c>
      <c r="Q9" s="661">
        <v>5805</v>
      </c>
      <c r="R9" s="661">
        <v>5375</v>
      </c>
      <c r="S9" s="663">
        <v>5186</v>
      </c>
      <c r="T9" s="663">
        <v>4705</v>
      </c>
      <c r="U9" s="663">
        <v>4862</v>
      </c>
      <c r="V9" s="1068">
        <v>5184</v>
      </c>
      <c r="W9" s="1068">
        <v>5576</v>
      </c>
      <c r="X9" s="663">
        <v>5339</v>
      </c>
      <c r="Y9" s="661">
        <v>4136</v>
      </c>
      <c r="Z9" s="661">
        <v>4432</v>
      </c>
      <c r="AA9" s="661">
        <v>2811</v>
      </c>
      <c r="AB9" s="661">
        <v>2495</v>
      </c>
      <c r="AC9" s="661">
        <v>2581</v>
      </c>
      <c r="AD9" s="661">
        <v>2097</v>
      </c>
      <c r="AE9" s="1606">
        <v>1828</v>
      </c>
    </row>
    <row r="10" spans="1:33" s="1" customFormat="1" ht="11.45" customHeight="1">
      <c r="A10" s="237"/>
      <c r="B10" s="141" t="s">
        <v>119</v>
      </c>
      <c r="C10" s="54"/>
      <c r="D10" s="177" t="s">
        <v>309</v>
      </c>
      <c r="E10" s="17"/>
      <c r="F10" s="17"/>
      <c r="G10" s="17"/>
      <c r="H10" s="34">
        <v>1626</v>
      </c>
      <c r="I10" s="34">
        <v>1381</v>
      </c>
      <c r="J10" s="34">
        <v>1440</v>
      </c>
      <c r="K10" s="34">
        <v>1452</v>
      </c>
      <c r="L10" s="661">
        <v>1669</v>
      </c>
      <c r="M10" s="661">
        <v>2171</v>
      </c>
      <c r="N10" s="661">
        <v>1889</v>
      </c>
      <c r="O10" s="661">
        <v>1452</v>
      </c>
      <c r="P10" s="661">
        <v>1700</v>
      </c>
      <c r="Q10" s="661">
        <v>1663</v>
      </c>
      <c r="R10" s="661">
        <v>1762</v>
      </c>
      <c r="S10" s="663">
        <v>1644</v>
      </c>
      <c r="T10" s="663">
        <v>1900</v>
      </c>
      <c r="U10" s="663">
        <v>1402</v>
      </c>
      <c r="V10" s="1068">
        <v>1435</v>
      </c>
      <c r="W10" s="1068">
        <v>1193</v>
      </c>
      <c r="X10" s="663">
        <v>1103</v>
      </c>
      <c r="Y10" s="661">
        <v>631</v>
      </c>
      <c r="Z10" s="661">
        <v>919</v>
      </c>
      <c r="AA10" s="661">
        <v>1062</v>
      </c>
      <c r="AB10" s="661">
        <v>864</v>
      </c>
      <c r="AC10" s="661">
        <v>457</v>
      </c>
      <c r="AD10" s="661">
        <v>682</v>
      </c>
      <c r="AE10" s="1606">
        <v>795</v>
      </c>
    </row>
    <row r="11" spans="1:33" s="1" customFormat="1" ht="11.45" customHeight="1">
      <c r="A11" s="237"/>
      <c r="B11" s="141" t="s">
        <v>120</v>
      </c>
      <c r="C11" s="54"/>
      <c r="D11" s="723" t="s">
        <v>310</v>
      </c>
      <c r="E11" s="706"/>
      <c r="F11" s="706"/>
      <c r="G11" s="706"/>
      <c r="H11" s="625">
        <v>2458</v>
      </c>
      <c r="I11" s="625">
        <v>1927</v>
      </c>
      <c r="J11" s="625">
        <v>2228</v>
      </c>
      <c r="K11" s="625">
        <v>2378</v>
      </c>
      <c r="L11" s="626">
        <v>1533</v>
      </c>
      <c r="M11" s="626">
        <v>1757</v>
      </c>
      <c r="N11" s="626">
        <v>2159</v>
      </c>
      <c r="O11" s="661">
        <v>2866</v>
      </c>
      <c r="P11" s="661">
        <v>2704</v>
      </c>
      <c r="Q11" s="661">
        <v>3220</v>
      </c>
      <c r="R11" s="626">
        <v>2840</v>
      </c>
      <c r="S11" s="627">
        <v>2745</v>
      </c>
      <c r="T11" s="627">
        <v>2895</v>
      </c>
      <c r="U11" s="627">
        <v>2178</v>
      </c>
      <c r="V11" s="1120">
        <v>2238</v>
      </c>
      <c r="W11" s="1120">
        <v>1977</v>
      </c>
      <c r="X11" s="627">
        <v>1620</v>
      </c>
      <c r="Y11" s="626">
        <v>1444</v>
      </c>
      <c r="Z11" s="626">
        <v>1441</v>
      </c>
      <c r="AA11" s="626">
        <v>1286</v>
      </c>
      <c r="AB11" s="626">
        <v>1219</v>
      </c>
      <c r="AC11" s="626">
        <v>1427</v>
      </c>
      <c r="AD11" s="626">
        <v>1279</v>
      </c>
      <c r="AE11" s="1607">
        <v>1374</v>
      </c>
    </row>
    <row r="12" spans="1:33" s="1" customFormat="1" ht="11.45" customHeight="1">
      <c r="A12" s="234"/>
      <c r="B12" s="141" t="s">
        <v>121</v>
      </c>
      <c r="C12" s="279"/>
      <c r="D12" s="249" t="s">
        <v>311</v>
      </c>
      <c r="E12" s="249"/>
      <c r="F12" s="249"/>
      <c r="G12" s="249"/>
      <c r="H12" s="687">
        <v>8904</v>
      </c>
      <c r="I12" s="687">
        <v>7008</v>
      </c>
      <c r="J12" s="687">
        <v>7666</v>
      </c>
      <c r="K12" s="687">
        <v>8807</v>
      </c>
      <c r="L12" s="687">
        <v>9062</v>
      </c>
      <c r="M12" s="687">
        <v>9892</v>
      </c>
      <c r="N12" s="696">
        <v>10190</v>
      </c>
      <c r="O12" s="697">
        <v>10951</v>
      </c>
      <c r="P12" s="696">
        <v>9716</v>
      </c>
      <c r="Q12" s="696">
        <v>10688</v>
      </c>
      <c r="R12" s="696">
        <v>9977</v>
      </c>
      <c r="S12" s="698">
        <v>9575</v>
      </c>
      <c r="T12" s="698">
        <v>9500</v>
      </c>
      <c r="U12" s="698">
        <v>8442</v>
      </c>
      <c r="V12" s="1143">
        <v>8857</v>
      </c>
      <c r="W12" s="1143">
        <v>8746</v>
      </c>
      <c r="X12" s="698">
        <v>8062</v>
      </c>
      <c r="Y12" s="697">
        <v>6211</v>
      </c>
      <c r="Z12" s="697">
        <v>6792</v>
      </c>
      <c r="AA12" s="697">
        <v>5159</v>
      </c>
      <c r="AB12" s="697">
        <v>4578</v>
      </c>
      <c r="AC12" s="697">
        <v>4465</v>
      </c>
      <c r="AD12" s="697">
        <v>4058</v>
      </c>
      <c r="AE12" s="1608">
        <v>3997</v>
      </c>
      <c r="AG12" s="454"/>
    </row>
    <row r="13" spans="1:33" s="1" customFormat="1" ht="11.45" customHeight="1">
      <c r="A13" s="234"/>
      <c r="B13" s="372" t="s">
        <v>122</v>
      </c>
      <c r="C13" s="279"/>
      <c r="D13" s="598" t="s">
        <v>312</v>
      </c>
      <c r="E13" s="598"/>
      <c r="F13" s="598"/>
      <c r="G13" s="598"/>
      <c r="H13" s="724">
        <v>1.3</v>
      </c>
      <c r="I13" s="724">
        <v>0.97</v>
      </c>
      <c r="J13" s="724">
        <v>1.03</v>
      </c>
      <c r="K13" s="724">
        <v>1.18</v>
      </c>
      <c r="L13" s="724">
        <v>1.21</v>
      </c>
      <c r="M13" s="724">
        <v>1.32</v>
      </c>
      <c r="N13" s="724">
        <v>1.35</v>
      </c>
      <c r="O13" s="724">
        <v>1.43</v>
      </c>
      <c r="P13" s="724">
        <v>1.25</v>
      </c>
      <c r="Q13" s="724">
        <v>1.37</v>
      </c>
      <c r="R13" s="724">
        <v>1.26</v>
      </c>
      <c r="S13" s="725">
        <v>1.2</v>
      </c>
      <c r="T13" s="725">
        <v>1.18</v>
      </c>
      <c r="U13" s="725">
        <v>1.04</v>
      </c>
      <c r="V13" s="1337">
        <v>1.08</v>
      </c>
      <c r="W13" s="1337">
        <v>1.05</v>
      </c>
      <c r="X13" s="725">
        <v>0.94</v>
      </c>
      <c r="Y13" s="724">
        <v>0.7</v>
      </c>
      <c r="Z13" s="724">
        <v>0.73</v>
      </c>
      <c r="AA13" s="724">
        <v>0.53</v>
      </c>
      <c r="AB13" s="724">
        <v>0.46</v>
      </c>
      <c r="AC13" s="724">
        <v>0.45</v>
      </c>
      <c r="AD13" s="724">
        <v>0.4</v>
      </c>
      <c r="AE13" s="1609">
        <v>0.38</v>
      </c>
    </row>
    <row r="14" spans="1:33" s="1" customFormat="1" ht="11.45" customHeight="1">
      <c r="A14" s="234"/>
      <c r="B14" s="141" t="s">
        <v>124</v>
      </c>
      <c r="C14" s="279"/>
      <c r="D14" s="618" t="s">
        <v>313</v>
      </c>
      <c r="E14" s="618"/>
      <c r="F14" s="618"/>
      <c r="G14" s="532"/>
      <c r="H14" s="697">
        <v>21010</v>
      </c>
      <c r="I14" s="697">
        <v>18279</v>
      </c>
      <c r="J14" s="697">
        <v>19670</v>
      </c>
      <c r="K14" s="697">
        <v>20664</v>
      </c>
      <c r="L14" s="696">
        <v>21546</v>
      </c>
      <c r="M14" s="696">
        <v>22918</v>
      </c>
      <c r="N14" s="696">
        <v>22353</v>
      </c>
      <c r="O14" s="687">
        <v>23663</v>
      </c>
      <c r="P14" s="687">
        <v>23734</v>
      </c>
      <c r="Q14" s="687">
        <v>23320</v>
      </c>
      <c r="R14" s="696">
        <v>22186</v>
      </c>
      <c r="S14" s="698">
        <v>20896</v>
      </c>
      <c r="T14" s="698">
        <v>21394</v>
      </c>
      <c r="U14" s="698">
        <v>20669</v>
      </c>
      <c r="V14" s="1143">
        <v>19856</v>
      </c>
      <c r="W14" s="1143">
        <v>18648</v>
      </c>
      <c r="X14" s="698">
        <v>18649</v>
      </c>
      <c r="Y14" s="697">
        <v>16498</v>
      </c>
      <c r="Z14" s="697">
        <v>16678</v>
      </c>
      <c r="AA14" s="697">
        <v>14767</v>
      </c>
      <c r="AB14" s="697">
        <v>13998</v>
      </c>
      <c r="AC14" s="697">
        <v>13409</v>
      </c>
      <c r="AD14" s="697">
        <v>12560</v>
      </c>
      <c r="AE14" s="1608">
        <v>11610</v>
      </c>
      <c r="AF14" s="457"/>
    </row>
    <row r="15" spans="1:33" s="1" customFormat="1" ht="11.45" customHeight="1">
      <c r="A15" s="234"/>
      <c r="B15" s="141" t="s">
        <v>126</v>
      </c>
      <c r="C15" s="279"/>
      <c r="D15" s="726" t="s">
        <v>314</v>
      </c>
      <c r="E15" s="598"/>
      <c r="F15" s="598"/>
      <c r="G15" s="598"/>
      <c r="H15" s="540">
        <v>3.07</v>
      </c>
      <c r="I15" s="540">
        <v>2.52</v>
      </c>
      <c r="J15" s="540">
        <v>2.64</v>
      </c>
      <c r="K15" s="540">
        <v>2.76</v>
      </c>
      <c r="L15" s="558">
        <v>2.88</v>
      </c>
      <c r="M15" s="558">
        <v>3.07</v>
      </c>
      <c r="N15" s="558">
        <v>2.97</v>
      </c>
      <c r="O15" s="164">
        <v>3.09</v>
      </c>
      <c r="P15" s="164">
        <v>3.04</v>
      </c>
      <c r="Q15" s="164">
        <v>2.98</v>
      </c>
      <c r="R15" s="558">
        <v>2.81</v>
      </c>
      <c r="S15" s="559">
        <v>2.62</v>
      </c>
      <c r="T15" s="559">
        <v>2.65</v>
      </c>
      <c r="U15" s="559">
        <v>2.5499999999999998</v>
      </c>
      <c r="V15" s="1297">
        <v>2.42</v>
      </c>
      <c r="W15" s="1297">
        <v>2.23</v>
      </c>
      <c r="X15" s="559">
        <v>2.17</v>
      </c>
      <c r="Y15" s="558">
        <v>1.87</v>
      </c>
      <c r="Z15" s="558">
        <v>1.8</v>
      </c>
      <c r="AA15" s="558">
        <v>1.53</v>
      </c>
      <c r="AB15" s="558">
        <v>1.4</v>
      </c>
      <c r="AC15" s="558">
        <v>1.35</v>
      </c>
      <c r="AD15" s="558">
        <v>1.24</v>
      </c>
      <c r="AE15" s="1610">
        <v>1.1100000000000001</v>
      </c>
      <c r="AF15" s="457"/>
    </row>
    <row r="16" spans="1:33" s="1" customFormat="1" ht="11.45" customHeight="1">
      <c r="A16" s="237"/>
      <c r="B16" s="141" t="s">
        <v>128</v>
      </c>
      <c r="C16" s="54"/>
      <c r="D16" s="249" t="s">
        <v>315</v>
      </c>
      <c r="E16" s="249"/>
      <c r="F16" s="249"/>
      <c r="G16" s="249"/>
      <c r="H16" s="536">
        <v>129.24</v>
      </c>
      <c r="I16" s="536">
        <v>161.53</v>
      </c>
      <c r="J16" s="536">
        <v>146.27000000000001</v>
      </c>
      <c r="K16" s="536">
        <v>150.88</v>
      </c>
      <c r="L16" s="164">
        <v>145.80000000000001</v>
      </c>
      <c r="M16" s="164">
        <v>140.02000000000001</v>
      </c>
      <c r="N16" s="167">
        <v>141.09</v>
      </c>
      <c r="O16" s="553">
        <v>131.88999999999999</v>
      </c>
      <c r="P16" s="167">
        <v>150.72999999999999</v>
      </c>
      <c r="Q16" s="167">
        <v>139.35</v>
      </c>
      <c r="R16" s="167">
        <v>148.44999999999999</v>
      </c>
      <c r="S16" s="554">
        <v>154.76</v>
      </c>
      <c r="T16" s="554">
        <v>156.62</v>
      </c>
      <c r="U16" s="554">
        <v>163.55000000000001</v>
      </c>
      <c r="V16" s="1295">
        <v>159.04</v>
      </c>
      <c r="W16" s="1295">
        <v>163.27000000000001</v>
      </c>
      <c r="X16" s="554">
        <v>158.47</v>
      </c>
      <c r="Y16" s="553">
        <v>198.92</v>
      </c>
      <c r="Z16" s="553">
        <v>194.76</v>
      </c>
      <c r="AA16" s="553">
        <v>253.1</v>
      </c>
      <c r="AB16" s="553">
        <v>287.04000000000002</v>
      </c>
      <c r="AC16" s="553">
        <v>291.20999999999998</v>
      </c>
      <c r="AD16" s="553">
        <v>339.64</v>
      </c>
      <c r="AE16" s="1611">
        <v>354.68</v>
      </c>
    </row>
    <row r="17" spans="1:35" s="1" customFormat="1" ht="11.45" customHeight="1">
      <c r="A17" s="239"/>
      <c r="B17" s="140" t="s">
        <v>316</v>
      </c>
      <c r="C17" s="279"/>
      <c r="D17" s="249" t="s">
        <v>317</v>
      </c>
      <c r="E17" s="249"/>
      <c r="F17" s="249"/>
      <c r="G17" s="249"/>
      <c r="H17" s="288">
        <v>0</v>
      </c>
      <c r="I17" s="536">
        <v>97.54</v>
      </c>
      <c r="J17" s="536">
        <v>92.36</v>
      </c>
      <c r="K17" s="536">
        <v>85.01</v>
      </c>
      <c r="L17" s="164">
        <v>79.400000000000006</v>
      </c>
      <c r="M17" s="164">
        <v>84.61</v>
      </c>
      <c r="N17" s="558">
        <v>89.84</v>
      </c>
      <c r="O17" s="558">
        <v>85.8</v>
      </c>
      <c r="P17" s="558">
        <v>92.73</v>
      </c>
      <c r="Q17" s="558">
        <v>93.49</v>
      </c>
      <c r="R17" s="558">
        <v>98.4</v>
      </c>
      <c r="S17" s="559">
        <v>99.69</v>
      </c>
      <c r="T17" s="559">
        <v>98.71</v>
      </c>
      <c r="U17" s="559">
        <v>99.12</v>
      </c>
      <c r="V17" s="1297">
        <v>94</v>
      </c>
      <c r="W17" s="559">
        <v>88.57</v>
      </c>
      <c r="X17" s="559">
        <v>98.36</v>
      </c>
      <c r="Y17" s="558">
        <v>123.58</v>
      </c>
      <c r="Z17" s="558">
        <v>122.1</v>
      </c>
      <c r="AA17" s="558">
        <v>155.31</v>
      </c>
      <c r="AB17" s="558">
        <v>172.59</v>
      </c>
      <c r="AC17" s="558">
        <v>180.08</v>
      </c>
      <c r="AD17" s="558">
        <v>204.18</v>
      </c>
      <c r="AE17" s="1610">
        <v>228.5</v>
      </c>
    </row>
    <row r="18" spans="1:35" s="1" customFormat="1" ht="11.45" customHeight="1">
      <c r="A18" s="234"/>
      <c r="B18" s="141" t="s">
        <v>132</v>
      </c>
      <c r="C18" s="279"/>
      <c r="D18" s="672" t="s">
        <v>318</v>
      </c>
      <c r="E18" s="727"/>
      <c r="F18" s="727"/>
      <c r="G18" s="727"/>
      <c r="H18" s="728">
        <v>0.69</v>
      </c>
      <c r="I18" s="728">
        <v>0.65</v>
      </c>
      <c r="J18" s="728">
        <v>0.69</v>
      </c>
      <c r="K18" s="728">
        <v>0.66</v>
      </c>
      <c r="L18" s="729">
        <v>0.88</v>
      </c>
      <c r="M18" s="729">
        <v>0.73</v>
      </c>
      <c r="N18" s="729">
        <v>0.71</v>
      </c>
      <c r="O18" s="164">
        <v>0.75</v>
      </c>
      <c r="P18" s="164">
        <v>0.89</v>
      </c>
      <c r="Q18" s="164">
        <v>0.65</v>
      </c>
      <c r="R18" s="729">
        <v>0.85</v>
      </c>
      <c r="S18" s="730">
        <v>0.81</v>
      </c>
      <c r="T18" s="730">
        <v>0.87</v>
      </c>
      <c r="U18" s="730">
        <v>0.68</v>
      </c>
      <c r="V18" s="1411">
        <v>0.84</v>
      </c>
      <c r="W18" s="1411">
        <v>0.77</v>
      </c>
      <c r="X18" s="730">
        <v>0.61</v>
      </c>
      <c r="Y18" s="729">
        <v>0.48</v>
      </c>
      <c r="Z18" s="729">
        <v>0.49</v>
      </c>
      <c r="AA18" s="729">
        <v>0.38</v>
      </c>
      <c r="AB18" s="729">
        <v>0.33</v>
      </c>
      <c r="AC18" s="729">
        <v>0.36</v>
      </c>
      <c r="AD18" s="729">
        <v>0.31</v>
      </c>
      <c r="AE18" s="1612">
        <v>0.32</v>
      </c>
    </row>
    <row r="19" spans="1:35" s="1" customFormat="1" ht="11.45" customHeight="1">
      <c r="A19" s="234"/>
      <c r="B19" s="141" t="s">
        <v>133</v>
      </c>
      <c r="C19" s="279"/>
      <c r="D19" s="177" t="s">
        <v>319</v>
      </c>
      <c r="E19" s="17"/>
      <c r="F19" s="17"/>
      <c r="G19" s="17"/>
      <c r="H19" s="731">
        <v>673580</v>
      </c>
      <c r="I19" s="731">
        <v>716100</v>
      </c>
      <c r="J19" s="731">
        <v>735216</v>
      </c>
      <c r="K19" s="731">
        <v>738895</v>
      </c>
      <c r="L19" s="732">
        <v>739056</v>
      </c>
      <c r="M19" s="732">
        <v>737266</v>
      </c>
      <c r="N19" s="733">
        <v>743660</v>
      </c>
      <c r="O19" s="734">
        <v>755424</v>
      </c>
      <c r="P19" s="733">
        <v>770218</v>
      </c>
      <c r="Q19" s="733">
        <v>771612</v>
      </c>
      <c r="R19" s="733">
        <v>780352</v>
      </c>
      <c r="S19" s="735">
        <v>787945</v>
      </c>
      <c r="T19" s="735">
        <v>799109</v>
      </c>
      <c r="U19" s="735">
        <v>802342</v>
      </c>
      <c r="V19" s="1421">
        <v>810362</v>
      </c>
      <c r="W19" s="1421">
        <v>826538</v>
      </c>
      <c r="X19" s="735">
        <v>851221</v>
      </c>
      <c r="Y19" s="734">
        <v>875319</v>
      </c>
      <c r="Z19" s="734">
        <v>917386</v>
      </c>
      <c r="AA19" s="734">
        <v>956815</v>
      </c>
      <c r="AB19" s="734">
        <v>992905</v>
      </c>
      <c r="AC19" s="734">
        <v>984539</v>
      </c>
      <c r="AD19" s="734">
        <v>999631</v>
      </c>
      <c r="AE19" s="1613">
        <v>1035978</v>
      </c>
    </row>
    <row r="20" spans="1:35" s="1" customFormat="1" ht="11.45" customHeight="1">
      <c r="A20" s="234"/>
      <c r="B20" s="141" t="s">
        <v>134</v>
      </c>
      <c r="C20" s="279"/>
      <c r="D20" s="723" t="s">
        <v>320</v>
      </c>
      <c r="E20" s="706"/>
      <c r="F20" s="706"/>
      <c r="G20" s="706"/>
      <c r="H20" s="736">
        <v>4665</v>
      </c>
      <c r="I20" s="736">
        <v>4674</v>
      </c>
      <c r="J20" s="736">
        <v>5094</v>
      </c>
      <c r="K20" s="736">
        <v>4843</v>
      </c>
      <c r="L20" s="737">
        <v>6482</v>
      </c>
      <c r="M20" s="737">
        <v>5349</v>
      </c>
      <c r="N20" s="737">
        <v>5295</v>
      </c>
      <c r="O20" s="737">
        <v>5635</v>
      </c>
      <c r="P20" s="737">
        <v>6831</v>
      </c>
      <c r="Q20" s="737">
        <v>5051</v>
      </c>
      <c r="R20" s="737">
        <v>6599</v>
      </c>
      <c r="S20" s="738">
        <v>6386</v>
      </c>
      <c r="T20" s="738">
        <v>6978</v>
      </c>
      <c r="U20" s="738">
        <v>5439</v>
      </c>
      <c r="V20" s="1340">
        <v>6831</v>
      </c>
      <c r="W20" s="1340">
        <v>6398</v>
      </c>
      <c r="X20" s="738">
        <v>5198</v>
      </c>
      <c r="Y20" s="737">
        <v>4210</v>
      </c>
      <c r="Z20" s="737">
        <v>4530</v>
      </c>
      <c r="AA20" s="737">
        <v>3625</v>
      </c>
      <c r="AB20" s="737">
        <v>3259</v>
      </c>
      <c r="AC20" s="737">
        <v>3501</v>
      </c>
      <c r="AD20" s="737">
        <v>3118</v>
      </c>
      <c r="AE20" s="1614">
        <v>3299</v>
      </c>
      <c r="AF20" s="457"/>
      <c r="AI20" s="457"/>
    </row>
    <row r="21" spans="1:35" s="1" customFormat="1" ht="10.5" customHeight="1">
      <c r="A21" s="234"/>
      <c r="B21" s="141" t="s">
        <v>135</v>
      </c>
      <c r="C21" s="54"/>
      <c r="D21" s="347"/>
      <c r="E21" s="348"/>
      <c r="F21" s="348"/>
      <c r="G21" s="348"/>
      <c r="H21" s="176"/>
      <c r="I21" s="176"/>
      <c r="J21" s="176"/>
      <c r="K21" s="176"/>
      <c r="L21" s="167"/>
      <c r="M21" s="167"/>
      <c r="N21" s="164"/>
      <c r="O21" s="164"/>
      <c r="P21" s="164"/>
      <c r="Q21" s="164"/>
      <c r="R21" s="164"/>
      <c r="S21" s="164"/>
      <c r="T21" s="164"/>
      <c r="U21" s="164"/>
      <c r="V21" s="164"/>
      <c r="W21" s="164"/>
      <c r="X21" s="164"/>
      <c r="Y21" s="164"/>
      <c r="Z21" s="164"/>
      <c r="AA21" s="164"/>
      <c r="AB21" s="164"/>
      <c r="AC21" s="164"/>
      <c r="AD21" s="164"/>
      <c r="AE21" s="164"/>
    </row>
    <row r="22" spans="1:35" s="1" customFormat="1" ht="10.5" customHeight="1">
      <c r="A22" s="234"/>
      <c r="B22" s="1541" t="s">
        <v>570</v>
      </c>
      <c r="C22" s="54"/>
      <c r="D22" s="17"/>
      <c r="E22" s="92"/>
      <c r="F22" s="92"/>
      <c r="G22" s="92"/>
      <c r="H22" s="92"/>
      <c r="I22" s="92"/>
      <c r="J22" s="94"/>
      <c r="K22" s="94"/>
      <c r="L22" s="99"/>
      <c r="M22" s="99"/>
      <c r="N22" s="99"/>
      <c r="O22" s="99"/>
      <c r="P22" s="99"/>
      <c r="Q22" s="99"/>
      <c r="R22" s="99"/>
      <c r="S22" s="99"/>
      <c r="T22" s="99"/>
      <c r="U22" s="99"/>
      <c r="V22" s="99"/>
      <c r="W22" s="99"/>
      <c r="X22" s="99"/>
      <c r="Y22" s="99"/>
      <c r="Z22" s="99"/>
      <c r="AA22" s="99"/>
      <c r="AB22" s="99"/>
      <c r="AC22" s="99"/>
      <c r="AD22" s="99"/>
      <c r="AE22" s="99"/>
    </row>
    <row r="23" spans="1:35" s="1" customFormat="1" ht="10.5" customHeight="1">
      <c r="A23" s="234"/>
      <c r="B23" s="141" t="s">
        <v>136</v>
      </c>
      <c r="C23" s="92"/>
      <c r="D23" s="17"/>
      <c r="E23" s="92"/>
      <c r="F23" s="92"/>
      <c r="G23" s="92"/>
      <c r="H23" s="92"/>
      <c r="I23" s="92"/>
      <c r="J23" s="94"/>
      <c r="K23" s="94"/>
      <c r="L23" s="94"/>
      <c r="M23" s="94"/>
      <c r="N23" s="94"/>
      <c r="O23" s="94"/>
      <c r="P23" s="94"/>
      <c r="Q23" s="94"/>
      <c r="R23" s="94"/>
      <c r="S23" s="94"/>
      <c r="T23" s="94"/>
      <c r="U23" s="94"/>
      <c r="V23" s="94"/>
      <c r="W23" s="94"/>
      <c r="X23" s="94"/>
      <c r="Y23" s="94"/>
      <c r="Z23" s="94"/>
      <c r="AA23" s="94"/>
      <c r="AB23" s="94"/>
      <c r="AC23" s="94"/>
      <c r="AD23" s="94"/>
      <c r="AE23" s="94"/>
    </row>
    <row r="24" spans="1:35" s="1" customFormat="1" ht="10.5" customHeight="1">
      <c r="A24" s="241"/>
      <c r="B24" s="141" t="s">
        <v>138</v>
      </c>
      <c r="C24" s="92"/>
      <c r="D24" s="92"/>
      <c r="E24" s="92"/>
      <c r="F24" s="92"/>
      <c r="G24" s="92"/>
      <c r="H24" s="92"/>
      <c r="I24" s="92"/>
      <c r="J24" s="92"/>
      <c r="K24" s="92"/>
      <c r="L24" s="92"/>
      <c r="M24" s="92"/>
      <c r="N24" s="92"/>
      <c r="O24" s="92"/>
      <c r="P24" s="92"/>
      <c r="Q24" s="92"/>
      <c r="R24" s="92"/>
      <c r="S24" s="513"/>
      <c r="T24" s="513"/>
      <c r="U24" s="513"/>
      <c r="V24" s="513"/>
      <c r="W24" s="513"/>
      <c r="X24" s="513"/>
      <c r="Y24" s="513"/>
      <c r="Z24" s="513"/>
      <c r="AA24" s="513"/>
      <c r="AB24" s="513"/>
      <c r="AC24" s="513"/>
      <c r="AD24" s="513"/>
      <c r="AE24" s="92"/>
    </row>
    <row r="25" spans="1:35" s="1" customFormat="1" ht="10.5" customHeight="1">
      <c r="A25" s="234"/>
      <c r="B25" s="141" t="s">
        <v>140</v>
      </c>
      <c r="C25" s="92"/>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row>
    <row r="26" spans="1:35" s="1" customFormat="1" ht="10.15" customHeight="1">
      <c r="A26" s="189"/>
      <c r="B26" s="251"/>
      <c r="C26" s="14"/>
      <c r="D26" s="13"/>
      <c r="E26" s="13"/>
      <c r="F26" s="13"/>
      <c r="G26" s="13"/>
      <c r="H26" s="95"/>
      <c r="I26" s="49"/>
      <c r="J26" s="49"/>
      <c r="K26" s="49"/>
      <c r="L26" s="275"/>
      <c r="M26" s="346"/>
      <c r="N26" s="346"/>
      <c r="O26" s="346"/>
      <c r="P26" s="346"/>
      <c r="Q26" s="346"/>
      <c r="R26" s="346"/>
      <c r="S26" s="346"/>
      <c r="T26" s="346"/>
      <c r="U26" s="346"/>
      <c r="V26" s="346"/>
      <c r="W26" s="346"/>
      <c r="X26" s="346"/>
      <c r="Y26" s="346"/>
      <c r="Z26" s="346"/>
      <c r="AA26" s="346"/>
      <c r="AB26" s="346"/>
      <c r="AC26" s="346"/>
      <c r="AD26" s="346"/>
      <c r="AE26" s="346">
        <v>13</v>
      </c>
    </row>
    <row r="27" spans="1:35" s="1" customFormat="1" ht="10.15" customHeight="1">
      <c r="A27" s="252"/>
      <c r="B27" s="251"/>
      <c r="C27" s="14"/>
      <c r="D27" s="30"/>
      <c r="E27" s="13"/>
      <c r="F27" s="13"/>
      <c r="G27" s="13"/>
      <c r="H27" s="49"/>
      <c r="I27" s="49"/>
      <c r="J27" s="49"/>
      <c r="K27" s="49"/>
      <c r="L27" s="49"/>
      <c r="M27" s="49"/>
      <c r="N27" s="49"/>
      <c r="O27" s="49"/>
      <c r="P27" s="49"/>
      <c r="Q27" s="49"/>
      <c r="R27" s="49"/>
      <c r="S27" s="49"/>
      <c r="T27" s="49"/>
      <c r="U27" s="49"/>
      <c r="V27" s="49"/>
      <c r="W27" s="49"/>
      <c r="X27" s="49"/>
      <c r="Y27" s="49"/>
      <c r="Z27" s="49"/>
      <c r="AA27" s="49"/>
      <c r="AB27" s="49"/>
      <c r="AC27" s="49"/>
      <c r="AD27" s="49"/>
      <c r="AE27" s="49"/>
    </row>
    <row r="28" spans="1:35" s="1" customFormat="1" ht="10.15" customHeight="1">
      <c r="A28" s="8"/>
      <c r="B28" s="81"/>
      <c r="C28" s="14"/>
      <c r="D28" s="13"/>
      <c r="E28" s="13"/>
      <c r="F28" s="13"/>
      <c r="G28" s="13"/>
      <c r="H28" s="95"/>
      <c r="I28" s="95"/>
      <c r="J28" s="95"/>
      <c r="K28" s="95"/>
      <c r="L28" s="95"/>
      <c r="M28" s="95"/>
      <c r="N28" s="95"/>
      <c r="O28" s="95"/>
      <c r="P28" s="95"/>
      <c r="Q28" s="95"/>
      <c r="R28" s="95"/>
      <c r="S28" s="95"/>
      <c r="T28" s="95"/>
      <c r="U28" s="95"/>
      <c r="V28" s="95"/>
      <c r="W28" s="95"/>
      <c r="X28" s="95"/>
      <c r="Y28" s="95"/>
      <c r="Z28" s="95"/>
      <c r="AA28" s="95"/>
      <c r="AB28" s="95"/>
      <c r="AC28" s="95"/>
      <c r="AD28" s="95"/>
      <c r="AE28" s="95"/>
    </row>
    <row r="29" spans="1:35" s="1" customFormat="1" ht="10.15" customHeight="1">
      <c r="A29" s="8"/>
      <c r="B29" s="81"/>
      <c r="C29" s="14"/>
      <c r="D29" s="13"/>
      <c r="E29" s="13"/>
      <c r="F29" s="13"/>
      <c r="G29" s="13"/>
      <c r="H29" s="95"/>
      <c r="I29" s="95"/>
      <c r="J29" s="49"/>
      <c r="K29" s="49"/>
      <c r="L29" s="49"/>
      <c r="M29" s="49"/>
      <c r="N29" s="49"/>
      <c r="O29" s="49"/>
      <c r="P29" s="49"/>
      <c r="Q29" s="49"/>
      <c r="R29" s="49"/>
      <c r="S29" s="49"/>
      <c r="T29" s="49"/>
      <c r="U29" s="49"/>
      <c r="V29" s="49"/>
      <c r="W29" s="49"/>
      <c r="X29" s="49"/>
      <c r="Y29" s="49"/>
      <c r="Z29" s="49"/>
      <c r="AA29" s="49"/>
      <c r="AB29" s="49"/>
      <c r="AC29" s="49"/>
      <c r="AD29" s="49"/>
      <c r="AE29" s="49"/>
    </row>
    <row r="30" spans="1:35" s="1" customFormat="1" ht="10.15" customHeight="1">
      <c r="A30" s="8"/>
      <c r="B30" s="81"/>
      <c r="C30" s="14"/>
      <c r="D30" s="13"/>
      <c r="E30" s="13"/>
      <c r="F30" s="13"/>
      <c r="G30" s="13"/>
      <c r="H30" s="95"/>
      <c r="I30" s="95"/>
      <c r="J30" s="22"/>
      <c r="K30" s="95"/>
      <c r="L30" s="95"/>
      <c r="M30" s="95"/>
      <c r="N30" s="95"/>
      <c r="O30" s="95"/>
      <c r="P30" s="95"/>
      <c r="Q30" s="95"/>
      <c r="R30" s="95"/>
      <c r="S30" s="95"/>
      <c r="T30" s="95"/>
      <c r="U30" s="95"/>
      <c r="V30" s="95"/>
      <c r="W30" s="95"/>
      <c r="X30" s="95"/>
      <c r="Y30" s="95"/>
      <c r="Z30" s="95"/>
      <c r="AA30" s="95"/>
      <c r="AB30" s="95"/>
      <c r="AC30" s="95"/>
      <c r="AD30" s="95"/>
      <c r="AE30" s="1209"/>
    </row>
    <row r="31" spans="1:35" s="1" customFormat="1" ht="10.15" customHeight="1">
      <c r="A31" s="8"/>
      <c r="B31" s="81"/>
      <c r="C31" s="14"/>
      <c r="D31" s="13"/>
      <c r="E31" s="13"/>
      <c r="F31" s="13"/>
      <c r="G31" s="13"/>
      <c r="H31" s="95"/>
      <c r="I31" s="95"/>
      <c r="J31" s="22"/>
      <c r="K31" s="95"/>
      <c r="L31" s="95"/>
      <c r="M31" s="95"/>
      <c r="N31" s="95"/>
      <c r="O31" s="95"/>
      <c r="P31" s="95"/>
      <c r="Q31" s="95"/>
      <c r="R31" s="95"/>
      <c r="S31" s="95"/>
      <c r="T31" s="95"/>
      <c r="U31" s="95"/>
      <c r="V31" s="95"/>
      <c r="W31" s="95"/>
      <c r="X31" s="95"/>
      <c r="Y31" s="95"/>
      <c r="Z31" s="95"/>
      <c r="AA31" s="95"/>
      <c r="AB31" s="95"/>
      <c r="AC31" s="95"/>
      <c r="AD31" s="95"/>
      <c r="AE31" s="95"/>
    </row>
    <row r="32" spans="1:35" s="1" customFormat="1" ht="10.15" customHeight="1">
      <c r="A32" s="8"/>
      <c r="B32" s="83"/>
      <c r="C32" s="14"/>
      <c r="D32" s="22"/>
      <c r="E32" s="20"/>
      <c r="F32" s="22"/>
      <c r="G32" s="95"/>
      <c r="H32" s="95"/>
      <c r="I32" s="95"/>
      <c r="J32" s="22"/>
      <c r="K32" s="95"/>
      <c r="L32" s="95"/>
      <c r="M32" s="95"/>
      <c r="N32" s="95"/>
      <c r="O32" s="95"/>
      <c r="P32" s="95"/>
      <c r="Q32" s="95"/>
      <c r="R32" s="95"/>
      <c r="S32" s="95"/>
      <c r="T32" s="95"/>
      <c r="U32" s="95"/>
      <c r="V32" s="95"/>
      <c r="W32" s="95"/>
      <c r="X32" s="95"/>
      <c r="Y32" s="95"/>
      <c r="Z32" s="95"/>
      <c r="AA32" s="95"/>
      <c r="AB32" s="95"/>
      <c r="AC32" s="95"/>
      <c r="AD32" s="95"/>
      <c r="AE32" s="95"/>
    </row>
    <row r="33" spans="1:31" s="1" customFormat="1" ht="10.15" customHeight="1">
      <c r="A33" s="8"/>
      <c r="B33" s="83"/>
      <c r="C33" s="14"/>
      <c r="D33" s="22"/>
      <c r="E33" s="20"/>
      <c r="F33" s="22"/>
      <c r="G33" s="95"/>
      <c r="H33" s="95"/>
      <c r="I33" s="95"/>
      <c r="J33" s="22"/>
      <c r="K33" s="95"/>
      <c r="L33" s="95"/>
      <c r="M33" s="95"/>
      <c r="N33" s="95"/>
      <c r="O33" s="95"/>
      <c r="P33" s="95"/>
      <c r="Q33" s="95"/>
      <c r="R33" s="95"/>
      <c r="S33" s="95"/>
      <c r="T33" s="95"/>
      <c r="U33" s="95"/>
      <c r="V33" s="95"/>
      <c r="W33" s="95"/>
      <c r="X33" s="95"/>
      <c r="Y33" s="95"/>
      <c r="Z33" s="95"/>
      <c r="AA33" s="95"/>
      <c r="AB33" s="95"/>
      <c r="AC33" s="95"/>
      <c r="AD33" s="95"/>
      <c r="AE33" s="95"/>
    </row>
    <row r="34" spans="1:31" s="1" customFormat="1" ht="10.15" customHeight="1">
      <c r="A34" s="8"/>
      <c r="B34" s="83"/>
      <c r="C34" s="14"/>
      <c r="D34" s="30"/>
      <c r="E34" s="13"/>
      <c r="F34" s="13"/>
      <c r="G34" s="13"/>
      <c r="H34" s="95"/>
      <c r="I34" s="95"/>
      <c r="J34" s="22"/>
      <c r="K34" s="95"/>
      <c r="L34" s="95"/>
      <c r="M34" s="95"/>
      <c r="N34" s="95"/>
      <c r="O34" s="95"/>
      <c r="P34" s="95"/>
      <c r="Q34" s="95"/>
      <c r="T34" s="86"/>
      <c r="U34" s="86"/>
      <c r="V34" s="86"/>
      <c r="W34" s="86"/>
      <c r="X34" s="86"/>
      <c r="Y34" s="86"/>
      <c r="Z34" s="86"/>
      <c r="AA34" s="86"/>
      <c r="AB34" s="86"/>
      <c r="AC34" s="86"/>
      <c r="AD34" s="86"/>
    </row>
    <row r="35" spans="1:31" s="1" customFormat="1" ht="10.15" customHeight="1">
      <c r="A35" s="8"/>
      <c r="B35" s="83"/>
      <c r="C35" s="14"/>
      <c r="D35" s="13"/>
      <c r="E35" s="13"/>
      <c r="F35" s="13"/>
      <c r="G35" s="13"/>
      <c r="H35" s="95"/>
      <c r="I35" s="95"/>
      <c r="J35" s="22"/>
      <c r="K35" s="95"/>
      <c r="L35" s="95"/>
      <c r="M35" s="95"/>
      <c r="N35" s="95"/>
      <c r="O35" s="95"/>
      <c r="P35" s="95"/>
      <c r="Q35" s="95"/>
      <c r="T35" s="86"/>
      <c r="U35" s="86"/>
      <c r="V35" s="86"/>
      <c r="W35" s="86"/>
      <c r="X35" s="86"/>
      <c r="Y35" s="86"/>
      <c r="Z35" s="86"/>
      <c r="AA35" s="86"/>
      <c r="AB35" s="86"/>
      <c r="AC35" s="86"/>
      <c r="AD35" s="86"/>
    </row>
    <row r="36" spans="1:31" s="1" customFormat="1" ht="10.15" customHeight="1">
      <c r="A36" s="8"/>
      <c r="B36" s="83"/>
      <c r="C36" s="14"/>
      <c r="D36" s="13"/>
      <c r="E36" s="13"/>
      <c r="F36" s="13"/>
      <c r="G36" s="13"/>
      <c r="H36" s="95"/>
      <c r="I36" s="95"/>
      <c r="J36" s="22"/>
      <c r="K36" s="95"/>
      <c r="L36" s="95"/>
      <c r="M36" s="95"/>
      <c r="N36" s="95"/>
      <c r="O36" s="95"/>
      <c r="P36" s="95"/>
      <c r="Q36" s="95"/>
      <c r="T36" s="86"/>
      <c r="U36" s="86"/>
      <c r="V36" s="86"/>
      <c r="W36" s="86"/>
      <c r="X36" s="86"/>
      <c r="Y36" s="86"/>
      <c r="Z36" s="86"/>
      <c r="AA36" s="86"/>
      <c r="AB36" s="86"/>
      <c r="AC36" s="86"/>
      <c r="AD36" s="86"/>
    </row>
    <row r="37" spans="1:31" s="1" customFormat="1" ht="10.15" customHeight="1">
      <c r="A37" s="8"/>
      <c r="B37" s="83"/>
      <c r="C37" s="14"/>
      <c r="D37" s="13"/>
      <c r="E37" s="13"/>
      <c r="F37" s="13"/>
      <c r="G37" s="13"/>
      <c r="H37" s="95"/>
      <c r="I37" s="95"/>
      <c r="J37" s="22"/>
      <c r="K37" s="95"/>
      <c r="L37" s="95"/>
      <c r="M37" s="95"/>
      <c r="N37" s="95"/>
      <c r="O37" s="95"/>
      <c r="P37" s="95"/>
      <c r="Q37" s="95"/>
      <c r="R37" s="95"/>
      <c r="S37" s="95"/>
      <c r="T37" s="95"/>
      <c r="U37" s="95"/>
      <c r="V37" s="95"/>
      <c r="W37" s="95"/>
      <c r="X37" s="95"/>
      <c r="Y37" s="95"/>
      <c r="Z37" s="95"/>
      <c r="AA37" s="95"/>
      <c r="AB37" s="95"/>
      <c r="AC37" s="95"/>
      <c r="AD37" s="95"/>
      <c r="AE37" s="95"/>
    </row>
    <row r="38" spans="1:31" s="1" customFormat="1" ht="10.15" customHeight="1">
      <c r="A38" s="46"/>
      <c r="B38" s="60"/>
      <c r="C38" s="14"/>
      <c r="D38" s="13"/>
      <c r="E38" s="13"/>
      <c r="F38" s="13"/>
      <c r="G38" s="13"/>
      <c r="H38" s="95"/>
      <c r="I38" s="95"/>
      <c r="J38" s="22"/>
      <c r="K38" s="95"/>
      <c r="L38" s="95"/>
      <c r="M38" s="95"/>
      <c r="N38" s="95"/>
      <c r="O38" s="95"/>
      <c r="P38" s="95"/>
      <c r="Q38" s="95"/>
      <c r="R38" s="95"/>
      <c r="S38" s="95"/>
      <c r="T38" s="95"/>
      <c r="U38" s="95"/>
      <c r="V38" s="95"/>
      <c r="W38" s="95"/>
      <c r="X38" s="95"/>
      <c r="Y38" s="95"/>
      <c r="Z38" s="95"/>
      <c r="AA38" s="95"/>
      <c r="AB38" s="95"/>
      <c r="AC38" s="95"/>
      <c r="AD38" s="95"/>
      <c r="AE38" s="95"/>
    </row>
    <row r="39" spans="1:31" s="1" customFormat="1" ht="10.15" customHeight="1">
      <c r="A39" s="46"/>
      <c r="B39" s="60"/>
      <c r="C39" s="14"/>
      <c r="D39" s="13"/>
      <c r="E39" s="13"/>
      <c r="F39" s="13"/>
      <c r="G39" s="13"/>
      <c r="H39" s="95"/>
      <c r="I39" s="95"/>
      <c r="J39" s="22"/>
      <c r="K39" s="95"/>
      <c r="L39" s="95"/>
      <c r="M39" s="95"/>
      <c r="N39" s="95"/>
      <c r="O39" s="95"/>
      <c r="P39" s="95"/>
      <c r="Q39" s="95"/>
      <c r="R39" s="95"/>
      <c r="S39" s="95"/>
      <c r="T39" s="95"/>
      <c r="U39" s="95"/>
      <c r="V39" s="95"/>
      <c r="W39" s="95"/>
      <c r="X39" s="95"/>
      <c r="Y39" s="95"/>
      <c r="Z39" s="95"/>
      <c r="AA39" s="95"/>
      <c r="AB39" s="95"/>
      <c r="AC39" s="95"/>
      <c r="AD39" s="95"/>
      <c r="AE39" s="95"/>
    </row>
    <row r="40" spans="1:31" s="1" customFormat="1" ht="10.15" customHeight="1">
      <c r="A40" s="8"/>
      <c r="B40" s="83"/>
      <c r="C40" s="15"/>
      <c r="D40" s="13"/>
      <c r="E40" s="13"/>
      <c r="F40" s="13"/>
      <c r="G40" s="13"/>
      <c r="H40" s="95"/>
      <c r="I40" s="95"/>
      <c r="J40" s="22"/>
      <c r="K40" s="95"/>
      <c r="L40" s="95"/>
      <c r="M40" s="95"/>
      <c r="N40" s="95"/>
      <c r="O40" s="95"/>
      <c r="P40" s="95"/>
      <c r="Q40" s="95"/>
      <c r="R40" s="95"/>
      <c r="S40" s="95"/>
      <c r="T40" s="95"/>
      <c r="U40" s="95"/>
      <c r="V40" s="95"/>
      <c r="W40" s="95"/>
      <c r="X40" s="95"/>
      <c r="Y40" s="95"/>
      <c r="Z40" s="95"/>
      <c r="AA40" s="95"/>
      <c r="AB40" s="95"/>
      <c r="AC40" s="95"/>
      <c r="AD40" s="95"/>
      <c r="AE40" s="95"/>
    </row>
    <row r="41" spans="1:31" s="1" customFormat="1" ht="10.15" customHeight="1">
      <c r="A41" s="8"/>
      <c r="B41" s="83"/>
      <c r="C41" s="15"/>
      <c r="D41" s="13"/>
      <c r="E41" s="13"/>
      <c r="F41" s="13"/>
      <c r="G41" s="13"/>
      <c r="H41" s="95"/>
      <c r="I41" s="95"/>
      <c r="J41" s="22"/>
      <c r="K41" s="95"/>
      <c r="L41" s="95"/>
      <c r="M41" s="95"/>
      <c r="N41" s="95"/>
      <c r="O41" s="95"/>
      <c r="P41" s="95"/>
      <c r="Q41" s="95"/>
      <c r="R41" s="95"/>
      <c r="S41" s="95"/>
      <c r="T41" s="95"/>
      <c r="U41" s="95"/>
      <c r="V41" s="95"/>
      <c r="W41" s="95"/>
      <c r="X41" s="95"/>
      <c r="Y41" s="95"/>
      <c r="Z41" s="95"/>
      <c r="AA41" s="95"/>
      <c r="AB41" s="95"/>
      <c r="AC41" s="95"/>
      <c r="AD41" s="95"/>
      <c r="AE41" s="95"/>
    </row>
    <row r="42" spans="1:31" s="1" customFormat="1" ht="10.15" customHeight="1">
      <c r="A42" s="8"/>
      <c r="B42" s="83"/>
      <c r="C42" s="15"/>
      <c r="D42" s="13"/>
      <c r="E42" s="13"/>
      <c r="F42" s="13"/>
      <c r="G42" s="13"/>
      <c r="H42" s="95"/>
      <c r="I42" s="95"/>
      <c r="J42" s="22"/>
      <c r="K42" s="95"/>
      <c r="L42" s="95"/>
      <c r="M42" s="95"/>
      <c r="N42" s="95"/>
      <c r="O42" s="95"/>
      <c r="P42" s="95"/>
      <c r="Q42" s="95"/>
      <c r="R42" s="95"/>
      <c r="S42" s="95"/>
      <c r="T42" s="95"/>
      <c r="U42" s="95"/>
      <c r="V42" s="95"/>
      <c r="W42" s="95"/>
      <c r="X42" s="95"/>
      <c r="Y42" s="95"/>
      <c r="Z42" s="95"/>
      <c r="AA42" s="95"/>
      <c r="AB42" s="95"/>
      <c r="AC42" s="95"/>
      <c r="AD42" s="95"/>
      <c r="AE42" s="95"/>
    </row>
    <row r="43" spans="1:31" s="1" customFormat="1" ht="10.15" customHeight="1">
      <c r="A43" s="8"/>
      <c r="B43" s="83"/>
      <c r="C43" s="14"/>
      <c r="D43" s="13"/>
      <c r="E43" s="13"/>
      <c r="F43" s="13"/>
      <c r="G43" s="13"/>
      <c r="H43" s="95"/>
      <c r="I43" s="95"/>
      <c r="J43" s="22"/>
      <c r="K43" s="95"/>
      <c r="L43" s="95"/>
      <c r="M43" s="95"/>
      <c r="N43" s="95"/>
      <c r="O43" s="95"/>
      <c r="P43" s="95"/>
      <c r="Q43" s="95"/>
      <c r="R43" s="95"/>
      <c r="S43" s="95"/>
      <c r="T43" s="95"/>
      <c r="U43" s="95"/>
      <c r="V43" s="95"/>
      <c r="W43" s="95"/>
      <c r="X43" s="95"/>
      <c r="Y43" s="95"/>
      <c r="Z43" s="95"/>
      <c r="AA43" s="95"/>
      <c r="AB43" s="95"/>
      <c r="AC43" s="95"/>
      <c r="AD43" s="95"/>
      <c r="AE43" s="95"/>
    </row>
    <row r="44" spans="1:31" s="1" customFormat="1" ht="10.15" customHeight="1">
      <c r="A44" s="8"/>
      <c r="B44" s="83"/>
      <c r="C44" s="14"/>
      <c r="D44" s="13"/>
      <c r="E44" s="13"/>
      <c r="F44" s="13"/>
      <c r="G44" s="13"/>
      <c r="H44" s="95"/>
      <c r="I44" s="95"/>
      <c r="J44" s="22"/>
      <c r="K44" s="95"/>
      <c r="L44" s="95"/>
      <c r="M44" s="95"/>
      <c r="N44" s="95"/>
      <c r="O44" s="95"/>
      <c r="P44" s="95"/>
      <c r="Q44" s="95"/>
      <c r="R44" s="95"/>
      <c r="S44" s="95"/>
      <c r="T44" s="95"/>
      <c r="U44" s="95"/>
      <c r="V44" s="95"/>
      <c r="W44" s="95"/>
      <c r="X44" s="95"/>
      <c r="Y44" s="95"/>
      <c r="Z44" s="95"/>
      <c r="AA44" s="95"/>
      <c r="AB44" s="95"/>
      <c r="AC44" s="95"/>
      <c r="AD44" s="95"/>
      <c r="AE44" s="95"/>
    </row>
    <row r="45" spans="1:31" s="1" customFormat="1" ht="10.15" customHeight="1">
      <c r="A45" s="8"/>
      <c r="B45" s="83"/>
      <c r="C45" s="14"/>
      <c r="D45" s="13"/>
      <c r="E45" s="13"/>
      <c r="F45" s="13"/>
      <c r="G45" s="13"/>
      <c r="H45" s="95"/>
      <c r="I45" s="95"/>
      <c r="J45" s="22"/>
      <c r="K45" s="95"/>
      <c r="L45" s="95"/>
      <c r="M45" s="95"/>
      <c r="N45" s="95"/>
      <c r="O45" s="95"/>
      <c r="P45" s="95"/>
      <c r="Q45" s="95"/>
      <c r="R45" s="95"/>
      <c r="S45" s="95"/>
      <c r="T45" s="95"/>
      <c r="U45" s="95"/>
      <c r="V45" s="95"/>
      <c r="W45" s="95"/>
      <c r="X45" s="95"/>
      <c r="Y45" s="95"/>
      <c r="Z45" s="95"/>
      <c r="AA45" s="95"/>
      <c r="AB45" s="95"/>
      <c r="AC45" s="95"/>
      <c r="AD45" s="95"/>
      <c r="AE45" s="95"/>
    </row>
    <row r="46" spans="1:31" s="1" customFormat="1" ht="10.15" customHeight="1">
      <c r="A46" s="8"/>
      <c r="B46" s="83"/>
      <c r="C46" s="14"/>
      <c r="D46" s="22"/>
      <c r="E46" s="20"/>
      <c r="F46" s="22"/>
      <c r="G46" s="95"/>
      <c r="H46" s="95"/>
      <c r="I46" s="95"/>
      <c r="J46" s="22"/>
      <c r="K46" s="95"/>
      <c r="L46" s="95"/>
      <c r="M46" s="95"/>
      <c r="N46" s="95"/>
      <c r="O46" s="95"/>
      <c r="P46" s="95"/>
      <c r="Q46" s="95"/>
      <c r="R46" s="95"/>
      <c r="S46" s="95"/>
      <c r="T46" s="95"/>
      <c r="U46" s="95"/>
      <c r="V46" s="95"/>
      <c r="W46" s="95"/>
      <c r="X46" s="95"/>
      <c r="Y46" s="95"/>
      <c r="Z46" s="95"/>
      <c r="AA46" s="95"/>
      <c r="AB46" s="95"/>
      <c r="AC46" s="95"/>
      <c r="AD46" s="95"/>
      <c r="AE46" s="95"/>
    </row>
    <row r="47" spans="1:31" s="1" customFormat="1" ht="10.15" customHeight="1">
      <c r="A47" s="8"/>
      <c r="B47" s="83"/>
      <c r="C47" s="14"/>
      <c r="D47" s="22"/>
      <c r="E47" s="20"/>
      <c r="F47" s="22"/>
      <c r="G47" s="95"/>
      <c r="H47" s="95"/>
      <c r="I47" s="95"/>
      <c r="J47" s="22"/>
      <c r="K47" s="95"/>
      <c r="L47" s="95"/>
      <c r="M47" s="95"/>
      <c r="N47" s="95"/>
      <c r="O47" s="95"/>
      <c r="P47" s="95"/>
      <c r="Q47" s="95"/>
      <c r="R47" s="95"/>
      <c r="S47" s="95"/>
      <c r="T47" s="95"/>
      <c r="U47" s="95"/>
      <c r="V47" s="95"/>
      <c r="W47" s="95"/>
      <c r="X47" s="95"/>
      <c r="Y47" s="95"/>
      <c r="Z47" s="95"/>
      <c r="AA47" s="95"/>
      <c r="AB47" s="95"/>
      <c r="AC47" s="95"/>
      <c r="AD47" s="95"/>
      <c r="AE47" s="95"/>
    </row>
    <row r="48" spans="1:31" s="1" customFormat="1" ht="10.15" customHeight="1">
      <c r="A48" s="8"/>
      <c r="B48" s="83"/>
      <c r="C48" s="14"/>
      <c r="D48" s="30"/>
      <c r="E48" s="13"/>
      <c r="F48" s="13"/>
      <c r="G48" s="13"/>
      <c r="H48" s="95"/>
      <c r="I48" s="95"/>
      <c r="J48" s="22"/>
      <c r="K48" s="95"/>
      <c r="L48" s="95"/>
      <c r="M48" s="95"/>
      <c r="N48" s="95"/>
      <c r="O48" s="95"/>
      <c r="P48" s="95"/>
      <c r="Q48" s="95"/>
      <c r="R48" s="95"/>
      <c r="S48" s="95"/>
      <c r="T48" s="95"/>
      <c r="U48" s="95"/>
      <c r="V48" s="95"/>
      <c r="W48" s="95"/>
      <c r="X48" s="95"/>
      <c r="Y48" s="95"/>
      <c r="Z48" s="95"/>
      <c r="AA48" s="95"/>
      <c r="AB48" s="95"/>
      <c r="AC48" s="95"/>
      <c r="AD48" s="95"/>
      <c r="AE48" s="95"/>
    </row>
    <row r="49" spans="1:31" s="1" customFormat="1" ht="10.15" customHeight="1">
      <c r="A49" s="8"/>
      <c r="B49" s="83"/>
      <c r="C49" s="14"/>
      <c r="D49" s="13"/>
      <c r="E49" s="13"/>
      <c r="F49" s="13"/>
      <c r="G49" s="13"/>
      <c r="H49" s="95"/>
      <c r="I49" s="95"/>
      <c r="J49" s="22"/>
      <c r="K49" s="95"/>
      <c r="L49" s="95"/>
      <c r="M49" s="95"/>
      <c r="N49" s="95"/>
      <c r="O49" s="95"/>
      <c r="P49" s="95"/>
      <c r="Q49" s="95"/>
      <c r="R49" s="95"/>
      <c r="S49" s="95"/>
      <c r="T49" s="95"/>
      <c r="U49" s="95"/>
      <c r="V49" s="95"/>
      <c r="W49" s="95"/>
      <c r="X49" s="95"/>
      <c r="Y49" s="95"/>
      <c r="Z49" s="95"/>
      <c r="AA49" s="95"/>
      <c r="AB49" s="95"/>
      <c r="AC49" s="95"/>
      <c r="AD49" s="95"/>
      <c r="AE49" s="95"/>
    </row>
    <row r="50" spans="1:31" s="1" customFormat="1" ht="10.15" customHeight="1">
      <c r="A50" s="8"/>
      <c r="B50" s="83"/>
      <c r="C50" s="14"/>
      <c r="D50" s="13"/>
      <c r="E50" s="13"/>
      <c r="F50" s="13"/>
      <c r="G50" s="13"/>
      <c r="H50" s="95"/>
      <c r="I50" s="95"/>
      <c r="J50" s="22"/>
      <c r="K50" s="95"/>
      <c r="L50" s="95"/>
      <c r="M50" s="95"/>
      <c r="N50" s="95"/>
      <c r="O50" s="95"/>
      <c r="P50" s="95"/>
      <c r="Q50" s="95"/>
      <c r="R50" s="95"/>
      <c r="S50" s="95"/>
      <c r="T50" s="95"/>
      <c r="U50" s="95"/>
      <c r="V50" s="95"/>
      <c r="W50" s="95"/>
      <c r="X50" s="95"/>
      <c r="Y50" s="95"/>
      <c r="Z50" s="95"/>
      <c r="AA50" s="95"/>
      <c r="AB50" s="95"/>
      <c r="AC50" s="95"/>
      <c r="AD50" s="95"/>
      <c r="AE50" s="95"/>
    </row>
    <row r="51" spans="1:31" s="1" customFormat="1" ht="10.15" customHeight="1">
      <c r="A51" s="8"/>
      <c r="B51" s="83"/>
      <c r="C51" s="14"/>
      <c r="D51" s="13"/>
      <c r="E51" s="13"/>
      <c r="F51" s="13"/>
      <c r="G51" s="13"/>
      <c r="H51" s="95"/>
      <c r="I51" s="95"/>
      <c r="J51" s="22"/>
      <c r="K51" s="95"/>
      <c r="L51" s="95"/>
      <c r="M51" s="95"/>
      <c r="N51" s="95"/>
      <c r="O51" s="95"/>
      <c r="P51" s="95"/>
      <c r="Q51" s="95"/>
      <c r="R51" s="95"/>
      <c r="S51" s="95"/>
      <c r="T51" s="95"/>
      <c r="U51" s="95"/>
      <c r="V51" s="95"/>
      <c r="W51" s="95"/>
      <c r="X51" s="95"/>
      <c r="Y51" s="95"/>
      <c r="Z51" s="95"/>
      <c r="AA51" s="95"/>
      <c r="AB51" s="95"/>
      <c r="AC51" s="95"/>
      <c r="AD51" s="95"/>
      <c r="AE51" s="95"/>
    </row>
    <row r="52" spans="1:31" s="1" customFormat="1" ht="10.15" customHeight="1">
      <c r="A52" s="8"/>
      <c r="B52" s="83"/>
      <c r="C52" s="14"/>
      <c r="D52" s="13"/>
      <c r="E52" s="13"/>
      <c r="F52" s="13"/>
      <c r="G52" s="13"/>
      <c r="H52" s="95"/>
      <c r="I52" s="95"/>
      <c r="J52" s="22"/>
      <c r="K52" s="95"/>
      <c r="L52" s="95"/>
      <c r="M52" s="95"/>
      <c r="N52" s="95"/>
      <c r="O52" s="95"/>
      <c r="P52" s="95"/>
      <c r="Q52" s="95"/>
      <c r="R52" s="95"/>
      <c r="S52" s="95"/>
      <c r="T52" s="95"/>
      <c r="U52" s="95"/>
      <c r="V52" s="95"/>
      <c r="W52" s="95"/>
      <c r="X52" s="95"/>
      <c r="Y52" s="95"/>
      <c r="Z52" s="95"/>
      <c r="AA52" s="95"/>
      <c r="AB52" s="95"/>
      <c r="AC52" s="95"/>
      <c r="AD52" s="95"/>
      <c r="AE52" s="95"/>
    </row>
    <row r="53" spans="1:31" s="1" customFormat="1" ht="10.15" customHeight="1">
      <c r="A53" s="8"/>
      <c r="B53" s="83"/>
      <c r="C53" s="14"/>
      <c r="D53" s="13"/>
      <c r="E53" s="13"/>
      <c r="F53" s="13"/>
      <c r="G53" s="13"/>
      <c r="H53" s="95"/>
      <c r="I53" s="95"/>
      <c r="J53" s="22"/>
      <c r="K53" s="95"/>
      <c r="L53" s="95"/>
      <c r="M53" s="95"/>
      <c r="N53" s="95"/>
      <c r="O53" s="95"/>
      <c r="P53" s="95"/>
      <c r="Q53" s="95"/>
      <c r="R53" s="95"/>
      <c r="S53" s="95"/>
      <c r="T53" s="95"/>
      <c r="U53" s="95"/>
      <c r="V53" s="95"/>
      <c r="W53" s="95"/>
      <c r="X53" s="95"/>
      <c r="Y53" s="95"/>
      <c r="Z53" s="95"/>
      <c r="AA53" s="95"/>
      <c r="AB53" s="95"/>
      <c r="AC53" s="95"/>
      <c r="AD53" s="95"/>
      <c r="AE53" s="95"/>
    </row>
    <row r="54" spans="1:31" s="1" customFormat="1" ht="10.15" customHeight="1">
      <c r="A54" s="8"/>
      <c r="B54" s="83"/>
      <c r="C54" s="15"/>
      <c r="D54" s="13"/>
      <c r="E54" s="13"/>
      <c r="F54" s="13"/>
      <c r="G54" s="13"/>
      <c r="H54" s="95"/>
      <c r="I54" s="95"/>
      <c r="J54" s="22"/>
      <c r="K54" s="95"/>
      <c r="L54" s="95"/>
      <c r="M54" s="95"/>
      <c r="N54" s="95"/>
      <c r="O54" s="95"/>
      <c r="P54" s="95"/>
      <c r="Q54" s="95"/>
      <c r="R54" s="95"/>
      <c r="S54" s="95"/>
      <c r="T54" s="95"/>
      <c r="U54" s="95"/>
      <c r="V54" s="95"/>
      <c r="W54" s="95"/>
      <c r="X54" s="95"/>
      <c r="Y54" s="95"/>
      <c r="Z54" s="95"/>
      <c r="AA54" s="95"/>
      <c r="AB54" s="95"/>
      <c r="AC54" s="95"/>
      <c r="AD54" s="95"/>
      <c r="AE54" s="95"/>
    </row>
    <row r="55" spans="1:31" s="1" customFormat="1" ht="10.15" customHeight="1">
      <c r="A55" s="8"/>
      <c r="B55" s="83"/>
      <c r="C55" s="15"/>
      <c r="D55" s="13"/>
      <c r="E55" s="13"/>
      <c r="F55" s="13"/>
      <c r="G55" s="13"/>
      <c r="H55" s="95"/>
      <c r="I55" s="95"/>
      <c r="J55" s="22"/>
      <c r="K55" s="95"/>
      <c r="L55" s="95"/>
      <c r="M55" s="95"/>
      <c r="N55" s="95"/>
      <c r="O55" s="95"/>
      <c r="P55" s="95"/>
      <c r="Q55" s="95"/>
      <c r="R55" s="95"/>
      <c r="S55" s="95"/>
      <c r="T55" s="95"/>
      <c r="U55" s="95"/>
      <c r="V55" s="95"/>
      <c r="W55" s="95"/>
      <c r="X55" s="95"/>
      <c r="Y55" s="95"/>
      <c r="Z55" s="95"/>
      <c r="AA55" s="95"/>
      <c r="AB55" s="95"/>
      <c r="AC55" s="95"/>
      <c r="AD55" s="95"/>
      <c r="AE55" s="95"/>
    </row>
    <row r="56" spans="1:31" s="1" customFormat="1" ht="10.15" customHeight="1">
      <c r="A56" s="79"/>
      <c r="B56" s="78"/>
      <c r="C56" s="15"/>
      <c r="D56" s="13"/>
      <c r="E56" s="13"/>
      <c r="F56" s="13"/>
      <c r="G56" s="13"/>
      <c r="H56" s="95"/>
      <c r="I56" s="95"/>
      <c r="J56" s="22"/>
      <c r="K56" s="95"/>
      <c r="L56" s="95"/>
      <c r="M56" s="95"/>
      <c r="N56" s="95"/>
      <c r="O56" s="95"/>
      <c r="P56" s="95"/>
      <c r="Q56" s="95"/>
      <c r="R56" s="95"/>
      <c r="S56" s="95"/>
      <c r="T56" s="95"/>
      <c r="U56" s="95"/>
      <c r="V56" s="95"/>
      <c r="W56" s="95"/>
      <c r="X56" s="95"/>
      <c r="Y56" s="95"/>
      <c r="Z56" s="95"/>
      <c r="AA56" s="95"/>
      <c r="AB56" s="95"/>
      <c r="AC56" s="95"/>
      <c r="AD56" s="95"/>
      <c r="AE56" s="95"/>
    </row>
    <row r="57" spans="1:31" s="1" customFormat="1" ht="10.15" customHeight="1">
      <c r="A57" s="79"/>
      <c r="B57" s="78"/>
      <c r="C57" s="15"/>
      <c r="D57" s="13"/>
      <c r="E57" s="13"/>
      <c r="F57" s="13"/>
      <c r="G57" s="13"/>
      <c r="H57" s="95"/>
      <c r="I57" s="95"/>
      <c r="J57" s="22"/>
      <c r="K57" s="95"/>
      <c r="L57" s="95"/>
      <c r="M57" s="95"/>
      <c r="N57" s="95"/>
      <c r="O57" s="95"/>
      <c r="P57" s="95"/>
      <c r="Q57" s="95"/>
      <c r="R57" s="95"/>
      <c r="S57" s="95"/>
      <c r="T57" s="95"/>
      <c r="U57" s="95"/>
      <c r="V57" s="95"/>
      <c r="W57" s="95"/>
      <c r="X57" s="95"/>
      <c r="Y57" s="95"/>
      <c r="Z57" s="95"/>
      <c r="AA57" s="95"/>
      <c r="AB57" s="95"/>
      <c r="AC57" s="95"/>
      <c r="AD57" s="95"/>
      <c r="AE57" s="95"/>
    </row>
    <row r="58" spans="1:31" s="1" customFormat="1" ht="10.15" customHeight="1">
      <c r="A58" s="79"/>
      <c r="B58" s="78"/>
      <c r="C58" s="15"/>
      <c r="D58" s="13"/>
      <c r="E58" s="13"/>
      <c r="F58" s="13"/>
      <c r="G58" s="13"/>
      <c r="H58" s="95"/>
      <c r="I58" s="95"/>
      <c r="J58" s="22"/>
      <c r="K58" s="95"/>
      <c r="L58" s="95"/>
      <c r="M58" s="95"/>
      <c r="N58" s="95"/>
      <c r="O58" s="95"/>
      <c r="P58" s="95"/>
      <c r="Q58" s="95"/>
      <c r="R58" s="95"/>
      <c r="S58" s="95"/>
      <c r="T58" s="95"/>
      <c r="U58" s="95"/>
      <c r="V58" s="95"/>
      <c r="W58" s="95"/>
      <c r="X58" s="95"/>
      <c r="Y58" s="95"/>
      <c r="Z58" s="95"/>
      <c r="AA58" s="95"/>
      <c r="AB58" s="95"/>
      <c r="AC58" s="95"/>
      <c r="AD58" s="95"/>
      <c r="AE58" s="95"/>
    </row>
    <row r="59" spans="1:31" s="1" customFormat="1" ht="10.15" customHeight="1">
      <c r="A59" s="79"/>
      <c r="B59" s="78"/>
      <c r="C59" s="15"/>
      <c r="D59" s="13"/>
      <c r="E59" s="13"/>
      <c r="F59" s="13"/>
      <c r="G59" s="13"/>
      <c r="H59" s="95"/>
      <c r="I59" s="95"/>
      <c r="J59" s="22"/>
      <c r="K59" s="95"/>
      <c r="L59" s="95"/>
      <c r="M59" s="95"/>
      <c r="N59" s="95"/>
      <c r="O59" s="95"/>
      <c r="P59" s="95"/>
      <c r="Q59" s="95"/>
      <c r="R59" s="95"/>
      <c r="S59" s="95"/>
      <c r="T59" s="95"/>
      <c r="U59" s="95"/>
      <c r="V59" s="95"/>
      <c r="W59" s="95"/>
      <c r="X59" s="95"/>
      <c r="Y59" s="95"/>
      <c r="Z59" s="95"/>
      <c r="AA59" s="95"/>
      <c r="AB59" s="95"/>
      <c r="AC59" s="95"/>
      <c r="AD59" s="95"/>
      <c r="AE59" s="95"/>
    </row>
    <row r="60" spans="1:31" s="1" customFormat="1" ht="10.15" customHeight="1">
      <c r="A60" s="85"/>
      <c r="B60" s="84"/>
      <c r="C60" s="15"/>
      <c r="D60" s="13"/>
      <c r="E60" s="13"/>
      <c r="F60" s="13"/>
      <c r="G60" s="13"/>
      <c r="H60" s="95"/>
      <c r="I60" s="95"/>
      <c r="J60" s="22"/>
      <c r="K60" s="95"/>
      <c r="L60" s="95"/>
      <c r="M60" s="95"/>
      <c r="N60" s="95"/>
      <c r="O60" s="95"/>
      <c r="P60" s="95"/>
      <c r="Q60" s="95"/>
      <c r="R60" s="95"/>
      <c r="S60" s="95"/>
      <c r="T60" s="95"/>
      <c r="U60" s="95"/>
      <c r="V60" s="95"/>
      <c r="W60" s="95"/>
      <c r="X60" s="95"/>
      <c r="Y60" s="95"/>
      <c r="Z60" s="95"/>
      <c r="AA60" s="95"/>
      <c r="AB60" s="95"/>
      <c r="AC60" s="95"/>
      <c r="AD60" s="95"/>
      <c r="AE60" s="95"/>
    </row>
    <row r="61" spans="1:31" s="1" customFormat="1" ht="10.15" customHeight="1">
      <c r="A61" s="46"/>
      <c r="B61" s="3"/>
      <c r="C61" s="31"/>
      <c r="D61" s="13"/>
      <c r="E61" s="13"/>
      <c r="F61" s="13"/>
      <c r="G61" s="13"/>
      <c r="H61" s="95"/>
      <c r="I61" s="95"/>
      <c r="J61" s="22"/>
      <c r="K61" s="95"/>
      <c r="L61" s="95"/>
      <c r="M61" s="95"/>
      <c r="N61" s="95"/>
      <c r="O61" s="95"/>
      <c r="P61" s="95"/>
      <c r="Q61" s="95"/>
      <c r="R61" s="95"/>
      <c r="S61" s="95"/>
      <c r="T61" s="95"/>
      <c r="U61" s="95"/>
      <c r="V61" s="95"/>
      <c r="W61" s="95"/>
      <c r="X61" s="95"/>
      <c r="Y61" s="95"/>
      <c r="Z61" s="95"/>
      <c r="AA61" s="95"/>
      <c r="AB61" s="95"/>
      <c r="AC61" s="95"/>
      <c r="AD61" s="95"/>
      <c r="AE61" s="95"/>
    </row>
    <row r="62" spans="1:31" s="1" customFormat="1" ht="10.15" customHeight="1">
      <c r="A62" s="6"/>
      <c r="B62" s="3"/>
      <c r="C62" s="2"/>
      <c r="D62" s="31"/>
      <c r="E62" s="31"/>
      <c r="F62" s="31"/>
      <c r="G62" s="99"/>
      <c r="H62" s="100"/>
      <c r="I62" s="100"/>
      <c r="J62" s="32"/>
      <c r="K62" s="100"/>
      <c r="L62" s="100"/>
      <c r="M62" s="100"/>
      <c r="N62" s="100"/>
      <c r="O62" s="100"/>
      <c r="P62" s="100"/>
      <c r="Q62" s="100"/>
      <c r="R62" s="100"/>
      <c r="S62" s="100"/>
      <c r="T62" s="100"/>
      <c r="U62" s="100"/>
      <c r="V62" s="100"/>
      <c r="W62" s="100"/>
      <c r="X62" s="100"/>
      <c r="Y62" s="100"/>
      <c r="Z62" s="100"/>
      <c r="AA62" s="100"/>
      <c r="AB62" s="100"/>
      <c r="AC62" s="100"/>
      <c r="AD62" s="100"/>
      <c r="AE62" s="100"/>
    </row>
  </sheetData>
  <phoneticPr fontId="4"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3671875" right="0.31496062992125984" top="0.74803149606299213" bottom="0.31496062992125984" header="0.31496062992125984" footer="0.31496062992125984"/>
  <pageSetup paperSize="9"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99CCFF"/>
    <pageSetUpPr fitToPage="1"/>
  </sheetPr>
  <dimension ref="A1:AI61"/>
  <sheetViews>
    <sheetView showGridLines="0" view="pageBreakPreview" topLeftCell="D1" zoomScaleNormal="130" zoomScaleSheetLayoutView="100" workbookViewId="0">
      <pane xSplit="3" topLeftCell="G1" activePane="topRight" state="frozen"/>
      <selection activeCell="D1" sqref="D1"/>
      <selection pane="topRight" activeCell="AE3" sqref="AE3"/>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875" style="2" customWidth="1"/>
    <col min="7" max="7" width="0.75" style="87" customWidth="1"/>
    <col min="8" max="9" width="10.625" style="90" hidden="1" customWidth="1"/>
    <col min="10" max="10" width="10.625" style="5" hidden="1" customWidth="1"/>
    <col min="11" max="30" width="10.625" style="90" hidden="1" customWidth="1"/>
    <col min="31" max="31" width="10.625" style="90" customWidth="1"/>
    <col min="32" max="32" width="9" style="2"/>
    <col min="33" max="33" width="9" style="87"/>
    <col min="34" max="16384" width="9" style="2"/>
  </cols>
  <sheetData>
    <row r="1" spans="1:35" s="4" customFormat="1" ht="10.5" customHeight="1">
      <c r="A1" s="142"/>
      <c r="B1" s="143"/>
      <c r="C1" s="144"/>
      <c r="D1" s="144"/>
      <c r="E1" s="144"/>
      <c r="F1" s="144"/>
      <c r="G1" s="144"/>
      <c r="H1" s="145"/>
      <c r="I1" s="145"/>
      <c r="J1" s="145"/>
      <c r="K1" s="145"/>
      <c r="L1" s="145"/>
      <c r="M1" s="145"/>
      <c r="N1" s="145"/>
      <c r="O1" s="145"/>
      <c r="P1" s="145"/>
      <c r="Q1" s="145"/>
      <c r="R1" s="145"/>
      <c r="S1" s="145"/>
      <c r="T1" s="145"/>
      <c r="U1" s="145"/>
      <c r="V1" s="145"/>
      <c r="W1" s="145"/>
      <c r="X1" s="145"/>
      <c r="Y1" s="145"/>
      <c r="Z1" s="145"/>
      <c r="AA1" s="145"/>
      <c r="AB1" s="145"/>
      <c r="AC1" s="145"/>
      <c r="AD1" s="145"/>
      <c r="AE1" s="145"/>
      <c r="AG1" s="89"/>
    </row>
    <row r="2" spans="1:35" s="4" customFormat="1" ht="15.75" customHeight="1">
      <c r="A2" s="146"/>
      <c r="B2" s="147"/>
      <c r="C2" s="376"/>
      <c r="D2" s="375" t="s">
        <v>436</v>
      </c>
      <c r="E2" s="376"/>
      <c r="F2" s="376"/>
      <c r="G2" s="376"/>
      <c r="H2" s="149"/>
      <c r="I2" s="149"/>
      <c r="J2" s="149"/>
      <c r="K2" s="149"/>
      <c r="L2" s="149"/>
      <c r="M2" s="149"/>
      <c r="N2" s="149"/>
      <c r="O2" s="149"/>
      <c r="P2" s="149"/>
      <c r="Q2" s="149"/>
      <c r="R2" s="149"/>
      <c r="S2" s="149"/>
      <c r="T2" s="149"/>
      <c r="U2" s="149"/>
      <c r="V2" s="149"/>
      <c r="W2" s="149"/>
      <c r="X2" s="149"/>
      <c r="Y2" s="149"/>
      <c r="Z2" s="149"/>
      <c r="AA2" s="149"/>
      <c r="AB2" s="149"/>
      <c r="AC2" s="149"/>
      <c r="AD2" s="149"/>
      <c r="AE2" s="149"/>
      <c r="AG2" s="89"/>
    </row>
    <row r="3" spans="1:35" s="40" customFormat="1" ht="20.100000000000001" customHeight="1">
      <c r="A3" s="126"/>
      <c r="B3" s="127"/>
      <c r="C3" s="130"/>
      <c r="D3" s="130"/>
      <c r="E3" s="130"/>
      <c r="F3" s="130"/>
      <c r="G3" s="130"/>
      <c r="H3" s="131" t="s">
        <v>17</v>
      </c>
      <c r="I3" s="131" t="s">
        <v>18</v>
      </c>
      <c r="J3" s="131" t="s">
        <v>10</v>
      </c>
      <c r="K3" s="131" t="s">
        <v>28</v>
      </c>
      <c r="L3" s="131" t="s">
        <v>44</v>
      </c>
      <c r="M3" s="131" t="s">
        <v>58</v>
      </c>
      <c r="N3" s="131" t="s">
        <v>452</v>
      </c>
      <c r="O3" s="131" t="s">
        <v>471</v>
      </c>
      <c r="P3" s="131" t="s">
        <v>482</v>
      </c>
      <c r="Q3" s="131" t="s">
        <v>490</v>
      </c>
      <c r="R3" s="131" t="s">
        <v>505</v>
      </c>
      <c r="S3" s="131" t="s">
        <v>510</v>
      </c>
      <c r="T3" s="131" t="s">
        <v>515</v>
      </c>
      <c r="U3" s="131" t="s">
        <v>535</v>
      </c>
      <c r="V3" s="131" t="s">
        <v>538</v>
      </c>
      <c r="W3" s="131" t="s">
        <v>542</v>
      </c>
      <c r="X3" s="131" t="s">
        <v>545</v>
      </c>
      <c r="Y3" s="131" t="s">
        <v>553</v>
      </c>
      <c r="Z3" s="131" t="s">
        <v>571</v>
      </c>
      <c r="AA3" s="131" t="s">
        <v>577</v>
      </c>
      <c r="AB3" s="131" t="s">
        <v>584</v>
      </c>
      <c r="AC3" s="131" t="s">
        <v>593</v>
      </c>
      <c r="AD3" s="131" t="s">
        <v>599</v>
      </c>
      <c r="AE3" s="1450" t="s">
        <v>606</v>
      </c>
      <c r="AG3" s="101"/>
    </row>
    <row r="4" spans="1:35" s="4" customFormat="1" ht="11.1" customHeight="1">
      <c r="A4" s="189"/>
      <c r="B4" s="190"/>
      <c r="C4" s="94"/>
      <c r="D4" s="94"/>
      <c r="E4" s="94"/>
      <c r="F4" s="94"/>
      <c r="G4" s="94"/>
      <c r="H4" s="191"/>
      <c r="I4" s="191"/>
      <c r="J4" s="191"/>
      <c r="K4" s="191"/>
      <c r="L4" s="191"/>
      <c r="M4" s="191"/>
      <c r="N4" s="191"/>
      <c r="O4" s="191"/>
      <c r="P4" s="191"/>
      <c r="Q4" s="191"/>
      <c r="R4" s="191"/>
      <c r="S4" s="191"/>
      <c r="T4" s="191"/>
      <c r="U4" s="191"/>
      <c r="V4" s="1336"/>
      <c r="W4" s="1336"/>
      <c r="X4" s="1336"/>
      <c r="Y4" s="1336"/>
      <c r="Z4" s="1336"/>
      <c r="AA4" s="1336"/>
      <c r="AB4" s="1336"/>
      <c r="AC4" s="1336"/>
      <c r="AD4" s="1336"/>
      <c r="AE4" s="1336"/>
      <c r="AG4" s="89"/>
    </row>
    <row r="5" spans="1:35" s="4" customFormat="1" ht="11.1" customHeight="1">
      <c r="A5" s="253"/>
      <c r="B5" s="136" t="s">
        <v>114</v>
      </c>
      <c r="C5" s="344"/>
      <c r="D5" s="332" t="s">
        <v>110</v>
      </c>
      <c r="E5" s="349"/>
      <c r="F5" s="349"/>
      <c r="G5" s="349"/>
      <c r="H5" s="278"/>
      <c r="I5" s="278"/>
      <c r="J5" s="278"/>
      <c r="K5" s="278"/>
      <c r="L5" s="212"/>
      <c r="M5" s="319"/>
      <c r="N5" s="319"/>
      <c r="O5" s="319"/>
      <c r="P5" s="319"/>
      <c r="Q5" s="319"/>
      <c r="R5" s="319"/>
      <c r="S5" s="319"/>
      <c r="T5" s="319"/>
      <c r="U5" s="319"/>
      <c r="V5" s="1276"/>
      <c r="W5" s="1276"/>
      <c r="X5" s="1276"/>
      <c r="Y5" s="1276"/>
      <c r="Z5" s="1276"/>
      <c r="AA5" s="1276"/>
      <c r="AB5" s="1276"/>
      <c r="AC5" s="1276"/>
      <c r="AD5" s="1276"/>
      <c r="AE5" s="1276" t="s">
        <v>539</v>
      </c>
      <c r="AG5" s="89"/>
    </row>
    <row r="6" spans="1:35" s="1" customFormat="1" ht="11.1" customHeight="1">
      <c r="A6" s="158"/>
      <c r="B6" s="137"/>
      <c r="C6" s="52"/>
      <c r="D6" s="672" t="s">
        <v>245</v>
      </c>
      <c r="E6" s="595"/>
      <c r="F6" s="595"/>
      <c r="G6" s="595"/>
      <c r="H6" s="560">
        <v>368566</v>
      </c>
      <c r="I6" s="560">
        <v>389844</v>
      </c>
      <c r="J6" s="560">
        <v>400731</v>
      </c>
      <c r="K6" s="560">
        <v>403628</v>
      </c>
      <c r="L6" s="656">
        <v>400035</v>
      </c>
      <c r="M6" s="656">
        <v>395609</v>
      </c>
      <c r="N6" s="656">
        <v>396914</v>
      </c>
      <c r="O6" s="656">
        <v>400774</v>
      </c>
      <c r="P6" s="656">
        <v>408895</v>
      </c>
      <c r="Q6" s="656">
        <v>413859</v>
      </c>
      <c r="R6" s="656">
        <v>420206.12</v>
      </c>
      <c r="S6" s="658">
        <v>426728</v>
      </c>
      <c r="T6" s="658">
        <v>432607</v>
      </c>
      <c r="U6" s="658">
        <v>436588</v>
      </c>
      <c r="V6" s="1060">
        <v>439619</v>
      </c>
      <c r="W6" s="1060">
        <v>443677</v>
      </c>
      <c r="X6" s="658">
        <v>454172</v>
      </c>
      <c r="Y6" s="656">
        <v>472362</v>
      </c>
      <c r="Z6" s="656">
        <v>493691</v>
      </c>
      <c r="AA6" s="1058">
        <v>515711</v>
      </c>
      <c r="AB6" s="1058">
        <v>529578</v>
      </c>
      <c r="AC6" s="1058">
        <v>528610</v>
      </c>
      <c r="AD6" s="1058">
        <v>533711</v>
      </c>
      <c r="AE6" s="1604">
        <v>556396</v>
      </c>
      <c r="AF6" s="1743"/>
      <c r="AG6" s="454"/>
      <c r="AH6" s="454"/>
      <c r="AI6" s="454"/>
    </row>
    <row r="7" spans="1:35" s="1" customFormat="1" ht="11.1" customHeight="1">
      <c r="A7" s="290"/>
      <c r="B7" s="291" t="s">
        <v>321</v>
      </c>
      <c r="C7" s="54"/>
      <c r="D7" s="177" t="s">
        <v>306</v>
      </c>
      <c r="E7" s="17"/>
      <c r="F7" s="17"/>
      <c r="G7" s="17"/>
      <c r="H7" s="34">
        <v>358655</v>
      </c>
      <c r="I7" s="34">
        <v>381205</v>
      </c>
      <c r="J7" s="34">
        <v>391623</v>
      </c>
      <c r="K7" s="34">
        <v>394104</v>
      </c>
      <c r="L7" s="661">
        <v>389838</v>
      </c>
      <c r="M7" s="661">
        <v>383377</v>
      </c>
      <c r="N7" s="622">
        <v>385637</v>
      </c>
      <c r="O7" s="661">
        <v>388626</v>
      </c>
      <c r="P7" s="661">
        <v>396960</v>
      </c>
      <c r="Q7" s="661">
        <v>402473</v>
      </c>
      <c r="R7" s="622">
        <v>409796</v>
      </c>
      <c r="S7" s="623">
        <v>416819</v>
      </c>
      <c r="T7" s="623">
        <v>422620</v>
      </c>
      <c r="U7" s="623">
        <v>426545</v>
      </c>
      <c r="V7" s="1261">
        <v>430764</v>
      </c>
      <c r="W7" s="1261">
        <v>435523</v>
      </c>
      <c r="X7" s="623">
        <v>446015</v>
      </c>
      <c r="Y7" s="621">
        <v>464882</v>
      </c>
      <c r="Z7" s="621">
        <v>486311</v>
      </c>
      <c r="AA7" s="1117">
        <v>509504</v>
      </c>
      <c r="AB7" s="1117">
        <v>523438</v>
      </c>
      <c r="AC7" s="1117">
        <v>523108</v>
      </c>
      <c r="AD7" s="1117">
        <v>528474</v>
      </c>
      <c r="AE7" s="1605">
        <v>551847</v>
      </c>
      <c r="AF7" s="1743"/>
      <c r="AG7" s="454"/>
      <c r="AH7" s="86"/>
      <c r="AI7" s="454"/>
    </row>
    <row r="8" spans="1:35" s="1" customFormat="1" ht="11.1" customHeight="1">
      <c r="A8" s="234"/>
      <c r="B8" s="139"/>
      <c r="C8" s="18"/>
      <c r="D8" s="177" t="s">
        <v>307</v>
      </c>
      <c r="E8" s="17"/>
      <c r="F8" s="17"/>
      <c r="G8" s="17"/>
      <c r="H8" s="34">
        <v>5621</v>
      </c>
      <c r="I8" s="34">
        <v>5133</v>
      </c>
      <c r="J8" s="34">
        <v>5109</v>
      </c>
      <c r="K8" s="34">
        <v>4532</v>
      </c>
      <c r="L8" s="661">
        <v>5577</v>
      </c>
      <c r="M8" s="661">
        <v>6197</v>
      </c>
      <c r="N8" s="661">
        <v>5454</v>
      </c>
      <c r="O8" s="661">
        <v>6427</v>
      </c>
      <c r="P8" s="661">
        <v>6653</v>
      </c>
      <c r="Q8" s="661">
        <v>5472</v>
      </c>
      <c r="R8" s="661">
        <v>5631</v>
      </c>
      <c r="S8" s="663">
        <v>5664</v>
      </c>
      <c r="T8" s="663">
        <v>6125</v>
      </c>
      <c r="U8" s="663">
        <v>6235</v>
      </c>
      <c r="V8" s="1068">
        <v>5047</v>
      </c>
      <c r="W8" s="1068">
        <v>3878</v>
      </c>
      <c r="X8" s="663">
        <v>4503</v>
      </c>
      <c r="Y8" s="661">
        <v>4327</v>
      </c>
      <c r="Z8" s="661">
        <v>4071</v>
      </c>
      <c r="AA8" s="1064">
        <v>4041</v>
      </c>
      <c r="AB8" s="1064">
        <v>4161</v>
      </c>
      <c r="AC8" s="1064">
        <v>3703</v>
      </c>
      <c r="AD8" s="1064">
        <v>3602</v>
      </c>
      <c r="AE8" s="1606">
        <v>3055</v>
      </c>
      <c r="AF8" s="1743"/>
      <c r="AG8" s="454"/>
      <c r="AH8" s="86"/>
      <c r="AI8" s="454"/>
    </row>
    <row r="9" spans="1:35" s="1" customFormat="1" ht="11.1" customHeight="1">
      <c r="A9" s="237"/>
      <c r="B9" s="141" t="s">
        <v>150</v>
      </c>
      <c r="C9" s="18"/>
      <c r="D9" s="177" t="s">
        <v>308</v>
      </c>
      <c r="E9" s="17"/>
      <c r="F9" s="17"/>
      <c r="G9" s="17"/>
      <c r="H9" s="34">
        <v>2596</v>
      </c>
      <c r="I9" s="34">
        <v>1646</v>
      </c>
      <c r="J9" s="34">
        <v>1994</v>
      </c>
      <c r="K9" s="34">
        <v>2627</v>
      </c>
      <c r="L9" s="661">
        <v>3244</v>
      </c>
      <c r="M9" s="661">
        <v>3740</v>
      </c>
      <c r="N9" s="661">
        <v>3795</v>
      </c>
      <c r="O9" s="661">
        <v>3134</v>
      </c>
      <c r="P9" s="661">
        <v>3165</v>
      </c>
      <c r="Q9" s="661">
        <v>3347</v>
      </c>
      <c r="R9" s="661">
        <v>2721</v>
      </c>
      <c r="S9" s="663">
        <v>2433</v>
      </c>
      <c r="T9" s="663">
        <v>1861</v>
      </c>
      <c r="U9" s="663">
        <v>2201</v>
      </c>
      <c r="V9" s="1068">
        <v>2221</v>
      </c>
      <c r="W9" s="1068">
        <v>2902</v>
      </c>
      <c r="X9" s="663">
        <v>2729</v>
      </c>
      <c r="Y9" s="661">
        <v>2224</v>
      </c>
      <c r="Z9" s="661">
        <v>2432</v>
      </c>
      <c r="AA9" s="1064">
        <v>1290</v>
      </c>
      <c r="AB9" s="1064">
        <v>1084</v>
      </c>
      <c r="AC9" s="1064">
        <v>900</v>
      </c>
      <c r="AD9" s="1064">
        <v>856</v>
      </c>
      <c r="AE9" s="1606">
        <v>645</v>
      </c>
      <c r="AF9" s="1743"/>
      <c r="AG9" s="454"/>
      <c r="AH9" s="86"/>
      <c r="AI9" s="454"/>
    </row>
    <row r="10" spans="1:35" s="1" customFormat="1" ht="11.1" customHeight="1">
      <c r="A10" s="237"/>
      <c r="B10" s="141" t="s">
        <v>119</v>
      </c>
      <c r="C10" s="18"/>
      <c r="D10" s="177" t="s">
        <v>309</v>
      </c>
      <c r="E10" s="17"/>
      <c r="F10" s="17"/>
      <c r="G10" s="17"/>
      <c r="H10" s="34">
        <v>425</v>
      </c>
      <c r="I10" s="34">
        <v>383</v>
      </c>
      <c r="J10" s="34">
        <v>466</v>
      </c>
      <c r="K10" s="34">
        <v>408</v>
      </c>
      <c r="L10" s="661">
        <v>520</v>
      </c>
      <c r="M10" s="661">
        <v>987</v>
      </c>
      <c r="N10" s="661">
        <v>611</v>
      </c>
      <c r="O10" s="661">
        <v>502</v>
      </c>
      <c r="P10" s="661">
        <v>265</v>
      </c>
      <c r="Q10" s="661">
        <v>386</v>
      </c>
      <c r="R10" s="661">
        <v>337</v>
      </c>
      <c r="S10" s="663">
        <v>286</v>
      </c>
      <c r="T10" s="663">
        <v>337</v>
      </c>
      <c r="U10" s="663">
        <v>352</v>
      </c>
      <c r="V10" s="1068">
        <v>415</v>
      </c>
      <c r="W10" s="1068">
        <v>219</v>
      </c>
      <c r="X10" s="663">
        <v>213</v>
      </c>
      <c r="Y10" s="661">
        <v>204</v>
      </c>
      <c r="Z10" s="661">
        <v>195</v>
      </c>
      <c r="AA10" s="1064">
        <v>205</v>
      </c>
      <c r="AB10" s="1064">
        <v>162</v>
      </c>
      <c r="AC10" s="1064">
        <v>139</v>
      </c>
      <c r="AD10" s="1064">
        <v>150</v>
      </c>
      <c r="AE10" s="1606">
        <v>147</v>
      </c>
      <c r="AF10" s="1743"/>
      <c r="AG10" s="454"/>
      <c r="AH10" s="86"/>
      <c r="AI10" s="454"/>
    </row>
    <row r="11" spans="1:35" s="1" customFormat="1" ht="11.1" customHeight="1">
      <c r="A11" s="237"/>
      <c r="B11" s="141" t="s">
        <v>120</v>
      </c>
      <c r="C11" s="18"/>
      <c r="D11" s="723" t="s">
        <v>310</v>
      </c>
      <c r="E11" s="706"/>
      <c r="F11" s="706"/>
      <c r="G11" s="706"/>
      <c r="H11" s="625">
        <v>1269</v>
      </c>
      <c r="I11" s="625">
        <v>1477</v>
      </c>
      <c r="J11" s="625">
        <v>1539</v>
      </c>
      <c r="K11" s="625">
        <v>1957</v>
      </c>
      <c r="L11" s="626">
        <v>856</v>
      </c>
      <c r="M11" s="626">
        <v>1308</v>
      </c>
      <c r="N11" s="626">
        <v>1417</v>
      </c>
      <c r="O11" s="661">
        <v>2085</v>
      </c>
      <c r="P11" s="661">
        <v>1852</v>
      </c>
      <c r="Q11" s="661">
        <v>2181</v>
      </c>
      <c r="R11" s="626">
        <v>1721</v>
      </c>
      <c r="S11" s="627">
        <v>1526</v>
      </c>
      <c r="T11" s="627">
        <v>1664</v>
      </c>
      <c r="U11" s="627">
        <v>1255</v>
      </c>
      <c r="V11" s="1120">
        <v>1172</v>
      </c>
      <c r="W11" s="1120">
        <v>1155</v>
      </c>
      <c r="X11" s="627">
        <v>712</v>
      </c>
      <c r="Y11" s="626">
        <v>725</v>
      </c>
      <c r="Z11" s="626">
        <v>682</v>
      </c>
      <c r="AA11" s="1073">
        <v>671</v>
      </c>
      <c r="AB11" s="1073">
        <v>733</v>
      </c>
      <c r="AC11" s="1073">
        <v>760</v>
      </c>
      <c r="AD11" s="1073">
        <v>629</v>
      </c>
      <c r="AE11" s="1607">
        <v>702</v>
      </c>
      <c r="AF11" s="1743"/>
      <c r="AG11" s="454"/>
      <c r="AH11" s="86"/>
      <c r="AI11" s="454"/>
    </row>
    <row r="12" spans="1:35" s="1" customFormat="1" ht="10.5" customHeight="1">
      <c r="A12" s="234"/>
      <c r="B12" s="141" t="s">
        <v>121</v>
      </c>
      <c r="C12" s="18"/>
      <c r="D12" s="249" t="s">
        <v>311</v>
      </c>
      <c r="E12" s="249"/>
      <c r="F12" s="249"/>
      <c r="G12" s="249"/>
      <c r="H12" s="687">
        <v>4290</v>
      </c>
      <c r="I12" s="687">
        <v>3506</v>
      </c>
      <c r="J12" s="687">
        <v>3999</v>
      </c>
      <c r="K12" s="687">
        <v>4992</v>
      </c>
      <c r="L12" s="687">
        <v>4620</v>
      </c>
      <c r="M12" s="687">
        <v>6035</v>
      </c>
      <c r="N12" s="696">
        <v>5823</v>
      </c>
      <c r="O12" s="697">
        <v>5721</v>
      </c>
      <c r="P12" s="696">
        <v>5282</v>
      </c>
      <c r="Q12" s="696">
        <v>5914</v>
      </c>
      <c r="R12" s="696">
        <v>4778.82</v>
      </c>
      <c r="S12" s="698">
        <v>4245</v>
      </c>
      <c r="T12" s="698">
        <v>3862</v>
      </c>
      <c r="U12" s="698">
        <v>3808</v>
      </c>
      <c r="V12" s="1143">
        <v>3808</v>
      </c>
      <c r="W12" s="1143">
        <v>4276</v>
      </c>
      <c r="X12" s="698">
        <v>3654</v>
      </c>
      <c r="Y12" s="697">
        <v>3153</v>
      </c>
      <c r="Z12" s="697">
        <v>3309</v>
      </c>
      <c r="AA12" s="1142">
        <v>2166</v>
      </c>
      <c r="AB12" s="1142">
        <v>1979</v>
      </c>
      <c r="AC12" s="1142">
        <v>1799</v>
      </c>
      <c r="AD12" s="1142">
        <v>1635</v>
      </c>
      <c r="AE12" s="1608">
        <v>1494</v>
      </c>
      <c r="AF12" s="1743"/>
      <c r="AG12" s="454"/>
      <c r="AH12" s="86"/>
      <c r="AI12" s="454"/>
    </row>
    <row r="13" spans="1:35" s="1" customFormat="1" ht="10.5" customHeight="1">
      <c r="A13" s="234"/>
      <c r="B13" s="372" t="s">
        <v>122</v>
      </c>
      <c r="C13" s="18"/>
      <c r="D13" s="598" t="s">
        <v>312</v>
      </c>
      <c r="E13" s="598"/>
      <c r="F13" s="598"/>
      <c r="G13" s="598"/>
      <c r="H13" s="724">
        <v>1.1599999999999999</v>
      </c>
      <c r="I13" s="724">
        <v>0.9</v>
      </c>
      <c r="J13" s="724">
        <v>1</v>
      </c>
      <c r="K13" s="724">
        <v>1.24</v>
      </c>
      <c r="L13" s="724">
        <v>1.154898946342195</v>
      </c>
      <c r="M13" s="724">
        <v>1.53</v>
      </c>
      <c r="N13" s="724">
        <v>1.47</v>
      </c>
      <c r="O13" s="724">
        <v>1.43</v>
      </c>
      <c r="P13" s="724">
        <v>1.29</v>
      </c>
      <c r="Q13" s="724">
        <v>1.43</v>
      </c>
      <c r="R13" s="724">
        <v>1.1372561637131795</v>
      </c>
      <c r="S13" s="725">
        <v>0.99</v>
      </c>
      <c r="T13" s="725">
        <v>0.89</v>
      </c>
      <c r="U13" s="725">
        <v>0.87</v>
      </c>
      <c r="V13" s="1337">
        <v>0.87</v>
      </c>
      <c r="W13" s="1337">
        <v>0.96</v>
      </c>
      <c r="X13" s="725">
        <v>0.8</v>
      </c>
      <c r="Y13" s="724">
        <v>0.67</v>
      </c>
      <c r="Z13" s="724">
        <v>0.67</v>
      </c>
      <c r="AA13" s="1690">
        <v>0.42</v>
      </c>
      <c r="AB13" s="1690">
        <v>0.37</v>
      </c>
      <c r="AC13" s="1690">
        <v>0.34</v>
      </c>
      <c r="AD13" s="1690">
        <v>0.31</v>
      </c>
      <c r="AE13" s="1609">
        <v>0.27</v>
      </c>
      <c r="AF13" s="1743"/>
      <c r="AG13" s="1271"/>
      <c r="AH13" s="86"/>
      <c r="AI13" s="454"/>
    </row>
    <row r="14" spans="1:35" s="1" customFormat="1" ht="10.5" customHeight="1">
      <c r="A14" s="234"/>
      <c r="B14" s="141" t="s">
        <v>124</v>
      </c>
      <c r="C14" s="18"/>
      <c r="D14" s="618" t="s">
        <v>313</v>
      </c>
      <c r="E14" s="618"/>
      <c r="F14" s="618"/>
      <c r="G14" s="532"/>
      <c r="H14" s="696">
        <v>9911</v>
      </c>
      <c r="I14" s="696">
        <v>8639</v>
      </c>
      <c r="J14" s="697">
        <v>9108</v>
      </c>
      <c r="K14" s="696">
        <v>9524</v>
      </c>
      <c r="L14" s="696">
        <v>10197</v>
      </c>
      <c r="M14" s="696">
        <v>12232</v>
      </c>
      <c r="N14" s="696">
        <v>11277</v>
      </c>
      <c r="O14" s="687">
        <v>12148</v>
      </c>
      <c r="P14" s="687">
        <v>11935</v>
      </c>
      <c r="Q14" s="687">
        <v>11386</v>
      </c>
      <c r="R14" s="696">
        <v>10409.540000000001</v>
      </c>
      <c r="S14" s="698">
        <v>9909</v>
      </c>
      <c r="T14" s="698">
        <v>9987</v>
      </c>
      <c r="U14" s="698">
        <v>10043</v>
      </c>
      <c r="V14" s="1143">
        <v>8855</v>
      </c>
      <c r="W14" s="1143">
        <v>8154</v>
      </c>
      <c r="X14" s="698">
        <v>8157</v>
      </c>
      <c r="Y14" s="697">
        <v>7480</v>
      </c>
      <c r="Z14" s="697">
        <v>7380</v>
      </c>
      <c r="AA14" s="1142">
        <v>6207</v>
      </c>
      <c r="AB14" s="1142">
        <v>6140</v>
      </c>
      <c r="AC14" s="1142">
        <v>5502</v>
      </c>
      <c r="AD14" s="1142">
        <v>5237</v>
      </c>
      <c r="AE14" s="1608">
        <v>4549</v>
      </c>
      <c r="AF14" s="1743"/>
      <c r="AG14" s="454"/>
      <c r="AH14" s="86"/>
      <c r="AI14" s="454"/>
    </row>
    <row r="15" spans="1:35" s="1" customFormat="1" ht="10.5" customHeight="1">
      <c r="A15" s="234"/>
      <c r="B15" s="141" t="s">
        <v>126</v>
      </c>
      <c r="C15" s="18"/>
      <c r="D15" s="726" t="s">
        <v>314</v>
      </c>
      <c r="E15" s="598"/>
      <c r="F15" s="598"/>
      <c r="G15" s="598"/>
      <c r="H15" s="724">
        <v>2.69</v>
      </c>
      <c r="I15" s="724">
        <v>2.2200000000000002</v>
      </c>
      <c r="J15" s="724">
        <v>2.27</v>
      </c>
      <c r="K15" s="724">
        <v>2.36</v>
      </c>
      <c r="L15" s="724">
        <v>2.5490269601409876</v>
      </c>
      <c r="M15" s="724">
        <v>3.09</v>
      </c>
      <c r="N15" s="724">
        <v>2.84</v>
      </c>
      <c r="O15" s="719">
        <v>3.03</v>
      </c>
      <c r="P15" s="719">
        <v>2.92</v>
      </c>
      <c r="Q15" s="719">
        <v>2.75</v>
      </c>
      <c r="R15" s="724">
        <v>2.477246166714564</v>
      </c>
      <c r="S15" s="725">
        <v>2.3199999999999998</v>
      </c>
      <c r="T15" s="725">
        <v>2.31</v>
      </c>
      <c r="U15" s="725">
        <v>2.2999999999999998</v>
      </c>
      <c r="V15" s="1337">
        <v>2.0099999999999998</v>
      </c>
      <c r="W15" s="1337">
        <v>1.84</v>
      </c>
      <c r="X15" s="725">
        <v>1.8</v>
      </c>
      <c r="Y15" s="724">
        <v>1.58</v>
      </c>
      <c r="Z15" s="724">
        <v>1.49</v>
      </c>
      <c r="AA15" s="1690">
        <v>1.2</v>
      </c>
      <c r="AB15" s="1690">
        <v>1.1599999999999999</v>
      </c>
      <c r="AC15" s="1690">
        <v>1.04</v>
      </c>
      <c r="AD15" s="1690">
        <v>0.98</v>
      </c>
      <c r="AE15" s="1609">
        <v>0.82</v>
      </c>
      <c r="AF15" s="1743"/>
      <c r="AG15" s="1271"/>
      <c r="AH15" s="86"/>
      <c r="AI15" s="454"/>
    </row>
    <row r="16" spans="1:35" s="1" customFormat="1" ht="11.25" customHeight="1">
      <c r="A16" s="237"/>
      <c r="B16" s="141" t="s">
        <v>128</v>
      </c>
      <c r="C16" s="18"/>
      <c r="D16" s="249" t="s">
        <v>322</v>
      </c>
      <c r="E16" s="249"/>
      <c r="F16" s="249"/>
      <c r="G16" s="249"/>
      <c r="H16" s="719">
        <v>133.04</v>
      </c>
      <c r="I16" s="719">
        <v>170.48</v>
      </c>
      <c r="J16" s="719">
        <v>155.1</v>
      </c>
      <c r="K16" s="719">
        <v>149.57</v>
      </c>
      <c r="L16" s="719">
        <v>144.66</v>
      </c>
      <c r="M16" s="719">
        <v>126.15</v>
      </c>
      <c r="N16" s="720">
        <v>127.7</v>
      </c>
      <c r="O16" s="721">
        <v>124.77</v>
      </c>
      <c r="P16" s="720">
        <v>139.82</v>
      </c>
      <c r="Q16" s="720">
        <v>126.12</v>
      </c>
      <c r="R16" s="720">
        <v>148.80000000000001</v>
      </c>
      <c r="S16" s="722">
        <v>168</v>
      </c>
      <c r="T16" s="722">
        <v>184.3</v>
      </c>
      <c r="U16" s="722">
        <v>179.66</v>
      </c>
      <c r="V16" s="1178">
        <v>182.48</v>
      </c>
      <c r="W16" s="1178">
        <v>171.73</v>
      </c>
      <c r="X16" s="722">
        <v>163.03</v>
      </c>
      <c r="Y16" s="721">
        <v>192.18</v>
      </c>
      <c r="Z16" s="721">
        <v>191.53</v>
      </c>
      <c r="AA16" s="1177">
        <v>284.62</v>
      </c>
      <c r="AB16" s="1177">
        <v>318.33</v>
      </c>
      <c r="AC16" s="1177">
        <v>346.57</v>
      </c>
      <c r="AD16" s="1177">
        <v>407.55</v>
      </c>
      <c r="AE16" s="1636">
        <v>460.78</v>
      </c>
      <c r="AF16" s="1743"/>
      <c r="AG16" s="86"/>
      <c r="AH16" s="86"/>
      <c r="AI16" s="454"/>
    </row>
    <row r="17" spans="1:35" s="1" customFormat="1" ht="11.25" customHeight="1">
      <c r="A17" s="234"/>
      <c r="B17" s="141" t="s">
        <v>130</v>
      </c>
      <c r="C17" s="18"/>
      <c r="D17" s="249" t="s">
        <v>317</v>
      </c>
      <c r="E17" s="249"/>
      <c r="F17" s="249"/>
      <c r="G17" s="249"/>
      <c r="H17" s="719">
        <v>92.19</v>
      </c>
      <c r="I17" s="719">
        <v>116.74</v>
      </c>
      <c r="J17" s="719">
        <v>106.82</v>
      </c>
      <c r="K17" s="719">
        <v>94.12</v>
      </c>
      <c r="L17" s="719">
        <v>88.07</v>
      </c>
      <c r="M17" s="719">
        <v>86.82</v>
      </c>
      <c r="N17" s="724">
        <v>88.56</v>
      </c>
      <c r="O17" s="724">
        <v>90.73</v>
      </c>
      <c r="P17" s="724">
        <v>88.87</v>
      </c>
      <c r="Q17" s="724">
        <v>91.34</v>
      </c>
      <c r="R17" s="724">
        <v>106.63</v>
      </c>
      <c r="S17" s="725">
        <v>113.21</v>
      </c>
      <c r="T17" s="725">
        <v>118.63</v>
      </c>
      <c r="U17" s="725">
        <v>113.57</v>
      </c>
      <c r="V17" s="1337">
        <v>111.09</v>
      </c>
      <c r="W17" s="1337">
        <v>91.31</v>
      </c>
      <c r="X17" s="725">
        <v>105.75</v>
      </c>
      <c r="Y17" s="724">
        <v>128.15</v>
      </c>
      <c r="Z17" s="724">
        <v>124.05</v>
      </c>
      <c r="AA17" s="724">
        <v>185.09</v>
      </c>
      <c r="AB17" s="724">
        <v>205.66</v>
      </c>
      <c r="AC17" s="724">
        <v>227.91</v>
      </c>
      <c r="AD17" s="724">
        <v>251.09</v>
      </c>
      <c r="AE17" s="1609">
        <v>302.70999999999998</v>
      </c>
      <c r="AF17" s="1743"/>
      <c r="AG17" s="86"/>
      <c r="AH17" s="86"/>
      <c r="AI17" s="454"/>
    </row>
    <row r="18" spans="1:35" s="1" customFormat="1" ht="10.5" customHeight="1">
      <c r="A18" s="239"/>
      <c r="B18" s="140" t="s">
        <v>323</v>
      </c>
      <c r="C18" s="18"/>
      <c r="D18" s="672" t="s">
        <v>318</v>
      </c>
      <c r="E18" s="595"/>
      <c r="F18" s="595"/>
      <c r="G18" s="595"/>
      <c r="H18" s="728">
        <v>0.55000000000000004</v>
      </c>
      <c r="I18" s="728">
        <v>0.48</v>
      </c>
      <c r="J18" s="728">
        <v>0.59</v>
      </c>
      <c r="K18" s="728">
        <v>0.51</v>
      </c>
      <c r="L18" s="729">
        <v>0.86280089033708895</v>
      </c>
      <c r="M18" s="739">
        <v>0.7</v>
      </c>
      <c r="N18" s="729">
        <v>0.74</v>
      </c>
      <c r="O18" s="164">
        <v>0.71</v>
      </c>
      <c r="P18" s="164">
        <v>0.79</v>
      </c>
      <c r="Q18" s="164">
        <v>0.51</v>
      </c>
      <c r="R18" s="729">
        <v>0.65127669826899148</v>
      </c>
      <c r="S18" s="730">
        <v>0.57999999999999996</v>
      </c>
      <c r="T18" s="730">
        <v>0.62</v>
      </c>
      <c r="U18" s="730">
        <v>0.43</v>
      </c>
      <c r="V18" s="1338">
        <v>0.66</v>
      </c>
      <c r="W18" s="1338">
        <v>0.68</v>
      </c>
      <c r="X18" s="730">
        <v>0.5</v>
      </c>
      <c r="Y18" s="729">
        <v>0.43</v>
      </c>
      <c r="Z18" s="729">
        <v>0.43</v>
      </c>
      <c r="AA18" s="1691">
        <v>0.27</v>
      </c>
      <c r="AB18" s="1691">
        <v>0.28000000000000003</v>
      </c>
      <c r="AC18" s="1691">
        <v>0.24</v>
      </c>
      <c r="AD18" s="1691">
        <v>0.2</v>
      </c>
      <c r="AE18" s="1612">
        <v>0.21</v>
      </c>
      <c r="AF18" s="1743"/>
      <c r="AG18" s="1271"/>
      <c r="AH18" s="86"/>
      <c r="AI18" s="454"/>
    </row>
    <row r="19" spans="1:35" s="1" customFormat="1" ht="10.5" customHeight="1">
      <c r="A19" s="234"/>
      <c r="B19" s="141" t="s">
        <v>133</v>
      </c>
      <c r="C19" s="18"/>
      <c r="D19" s="177" t="s">
        <v>319</v>
      </c>
      <c r="E19" s="17"/>
      <c r="F19" s="17"/>
      <c r="G19" s="17"/>
      <c r="H19" s="731">
        <v>359753</v>
      </c>
      <c r="I19" s="731">
        <v>382497</v>
      </c>
      <c r="J19" s="731">
        <v>392736</v>
      </c>
      <c r="K19" s="731">
        <v>395639</v>
      </c>
      <c r="L19" s="732">
        <v>392211</v>
      </c>
      <c r="M19" s="732">
        <v>388149</v>
      </c>
      <c r="N19" s="733">
        <v>389728</v>
      </c>
      <c r="O19" s="734">
        <v>393285</v>
      </c>
      <c r="P19" s="733">
        <v>401577</v>
      </c>
      <c r="Q19" s="733">
        <v>406907</v>
      </c>
      <c r="R19" s="733">
        <v>413186.9</v>
      </c>
      <c r="S19" s="735">
        <v>419756</v>
      </c>
      <c r="T19" s="735">
        <v>425550</v>
      </c>
      <c r="U19" s="735">
        <v>429802</v>
      </c>
      <c r="V19" s="1339">
        <v>431601</v>
      </c>
      <c r="W19" s="1339">
        <v>436158</v>
      </c>
      <c r="X19" s="735">
        <v>446963</v>
      </c>
      <c r="Y19" s="734">
        <v>465919</v>
      </c>
      <c r="Z19" s="734">
        <v>487117</v>
      </c>
      <c r="AA19" s="1421">
        <v>508696</v>
      </c>
      <c r="AB19" s="1421">
        <v>522440</v>
      </c>
      <c r="AC19" s="1421">
        <v>521336</v>
      </c>
      <c r="AD19" s="1421">
        <v>526472</v>
      </c>
      <c r="AE19" s="1613">
        <v>549389</v>
      </c>
      <c r="AF19" s="1743"/>
      <c r="AG19" s="86"/>
      <c r="AH19" s="86"/>
      <c r="AI19" s="454"/>
    </row>
    <row r="20" spans="1:35" s="1" customFormat="1" ht="10.5" customHeight="1">
      <c r="A20" s="234"/>
      <c r="B20" s="141" t="s">
        <v>134</v>
      </c>
      <c r="C20" s="18"/>
      <c r="D20" s="177" t="s">
        <v>320</v>
      </c>
      <c r="E20" s="17"/>
      <c r="F20" s="17"/>
      <c r="G20" s="17"/>
      <c r="H20" s="731">
        <v>1966</v>
      </c>
      <c r="I20" s="731">
        <v>1817</v>
      </c>
      <c r="J20" s="731">
        <v>2308</v>
      </c>
      <c r="K20" s="731">
        <v>2022</v>
      </c>
      <c r="L20" s="732">
        <v>3384</v>
      </c>
      <c r="M20" s="732">
        <v>2722</v>
      </c>
      <c r="N20" s="737">
        <v>2900</v>
      </c>
      <c r="O20" s="737">
        <v>2787</v>
      </c>
      <c r="P20" s="737">
        <v>3174</v>
      </c>
      <c r="Q20" s="737">
        <v>2056</v>
      </c>
      <c r="R20" s="737">
        <v>2690.99</v>
      </c>
      <c r="S20" s="738">
        <v>2441</v>
      </c>
      <c r="T20" s="738">
        <v>2652</v>
      </c>
      <c r="U20" s="738">
        <v>1864</v>
      </c>
      <c r="V20" s="1340">
        <v>2828</v>
      </c>
      <c r="W20" s="1340">
        <v>2978</v>
      </c>
      <c r="X20" s="738">
        <v>2220</v>
      </c>
      <c r="Y20" s="737">
        <v>1992</v>
      </c>
      <c r="Z20" s="737">
        <v>2094</v>
      </c>
      <c r="AA20" s="1692">
        <v>1382</v>
      </c>
      <c r="AB20" s="1692">
        <v>1480</v>
      </c>
      <c r="AC20" s="1692">
        <v>1261</v>
      </c>
      <c r="AD20" s="1692">
        <v>1065</v>
      </c>
      <c r="AE20" s="1614">
        <v>1148</v>
      </c>
      <c r="AF20" s="1743"/>
      <c r="AG20" s="86"/>
      <c r="AH20" s="86"/>
      <c r="AI20" s="454"/>
    </row>
    <row r="21" spans="1:35" s="1" customFormat="1" ht="10.5" customHeight="1">
      <c r="A21" s="234"/>
      <c r="B21" s="141" t="s">
        <v>135</v>
      </c>
      <c r="C21" s="18"/>
      <c r="D21" s="672" t="s">
        <v>324</v>
      </c>
      <c r="E21" s="672"/>
      <c r="F21" s="672"/>
      <c r="G21" s="672"/>
      <c r="H21" s="601">
        <v>0.82</v>
      </c>
      <c r="I21" s="601">
        <v>0.27</v>
      </c>
      <c r="J21" s="601">
        <v>0.53</v>
      </c>
      <c r="K21" s="601">
        <v>0.82</v>
      </c>
      <c r="L21" s="602">
        <v>0.59</v>
      </c>
      <c r="M21" s="602">
        <v>1.31</v>
      </c>
      <c r="N21" s="602">
        <v>0.4</v>
      </c>
      <c r="O21" s="611">
        <v>0.33</v>
      </c>
      <c r="P21" s="611">
        <v>0.21</v>
      </c>
      <c r="Q21" s="611">
        <v>0.75</v>
      </c>
      <c r="R21" s="602">
        <v>0.27</v>
      </c>
      <c r="S21" s="603">
        <v>0.22</v>
      </c>
      <c r="T21" s="603">
        <v>0.16</v>
      </c>
      <c r="U21" s="603">
        <v>0.73</v>
      </c>
      <c r="V21" s="1080">
        <v>0.23</v>
      </c>
      <c r="W21" s="1080">
        <v>0.41856754172244942</v>
      </c>
      <c r="X21" s="603">
        <v>0.42</v>
      </c>
      <c r="Y21" s="602">
        <v>0.31</v>
      </c>
      <c r="Z21" s="602">
        <v>0.25</v>
      </c>
      <c r="AA21" s="1078">
        <v>0.18</v>
      </c>
      <c r="AB21" s="1078">
        <v>0.16</v>
      </c>
      <c r="AC21" s="1078">
        <v>0.28000000000000003</v>
      </c>
      <c r="AD21" s="1078">
        <v>0.17</v>
      </c>
      <c r="AE21" s="1635">
        <v>0.31</v>
      </c>
      <c r="AF21" s="1743"/>
      <c r="AG21" s="1271"/>
      <c r="AH21" s="86"/>
      <c r="AI21" s="454"/>
    </row>
    <row r="22" spans="1:35" s="1" customFormat="1" ht="11.1" customHeight="1">
      <c r="A22" s="234"/>
      <c r="B22" s="1541" t="s">
        <v>570</v>
      </c>
      <c r="C22" s="18"/>
      <c r="D22" s="740" t="s">
        <v>325</v>
      </c>
      <c r="E22" s="741"/>
      <c r="F22" s="741"/>
      <c r="G22" s="348"/>
      <c r="H22" s="276">
        <v>761</v>
      </c>
      <c r="I22" s="276">
        <v>264</v>
      </c>
      <c r="J22" s="620">
        <v>519</v>
      </c>
      <c r="K22" s="276">
        <v>821</v>
      </c>
      <c r="L22" s="622">
        <v>598</v>
      </c>
      <c r="M22" s="622">
        <v>1308</v>
      </c>
      <c r="N22" s="622">
        <v>393</v>
      </c>
      <c r="O22" s="621">
        <v>326</v>
      </c>
      <c r="P22" s="622">
        <v>217</v>
      </c>
      <c r="Q22" s="622">
        <v>781</v>
      </c>
      <c r="R22" s="622">
        <v>276</v>
      </c>
      <c r="S22" s="623">
        <v>234</v>
      </c>
      <c r="T22" s="623">
        <v>172</v>
      </c>
      <c r="U22" s="623">
        <v>801</v>
      </c>
      <c r="V22" s="1261">
        <v>253</v>
      </c>
      <c r="W22" s="1261">
        <v>463</v>
      </c>
      <c r="X22" s="623">
        <v>482</v>
      </c>
      <c r="Y22" s="621">
        <v>374</v>
      </c>
      <c r="Z22" s="621">
        <v>300</v>
      </c>
      <c r="AA22" s="1117">
        <v>227</v>
      </c>
      <c r="AB22" s="1117">
        <v>209</v>
      </c>
      <c r="AC22" s="1117">
        <v>358</v>
      </c>
      <c r="AD22" s="1117">
        <v>219</v>
      </c>
      <c r="AE22" s="1605">
        <v>434</v>
      </c>
      <c r="AF22" s="514"/>
      <c r="AG22" s="86"/>
      <c r="AH22" s="454"/>
      <c r="AI22" s="454"/>
    </row>
    <row r="23" spans="1:35" s="1" customFormat="1" ht="11.1" customHeight="1">
      <c r="A23" s="234"/>
      <c r="B23" s="141" t="s">
        <v>136</v>
      </c>
      <c r="C23" s="18"/>
      <c r="D23" s="723" t="s">
        <v>326</v>
      </c>
      <c r="E23" s="723"/>
      <c r="F23" s="723"/>
      <c r="G23" s="723"/>
      <c r="H23" s="625">
        <v>368566</v>
      </c>
      <c r="I23" s="625">
        <v>389844</v>
      </c>
      <c r="J23" s="625">
        <v>400731</v>
      </c>
      <c r="K23" s="625">
        <v>403628</v>
      </c>
      <c r="L23" s="626">
        <v>400035</v>
      </c>
      <c r="M23" s="626">
        <v>395609</v>
      </c>
      <c r="N23" s="626">
        <v>396914</v>
      </c>
      <c r="O23" s="626">
        <v>400774</v>
      </c>
      <c r="P23" s="626">
        <v>408895</v>
      </c>
      <c r="Q23" s="626">
        <v>413858</v>
      </c>
      <c r="R23" s="626">
        <v>420206.12</v>
      </c>
      <c r="S23" s="627">
        <v>426728</v>
      </c>
      <c r="T23" s="627">
        <v>432607</v>
      </c>
      <c r="U23" s="627">
        <v>436588</v>
      </c>
      <c r="V23" s="1120">
        <v>439619</v>
      </c>
      <c r="W23" s="1120">
        <v>443677</v>
      </c>
      <c r="X23" s="627">
        <v>454172</v>
      </c>
      <c r="Y23" s="626">
        <v>472362</v>
      </c>
      <c r="Z23" s="626">
        <v>493691</v>
      </c>
      <c r="AA23" s="1073">
        <v>515711</v>
      </c>
      <c r="AB23" s="1073">
        <v>529578</v>
      </c>
      <c r="AC23" s="1073">
        <v>528610</v>
      </c>
      <c r="AD23" s="1073">
        <v>533711</v>
      </c>
      <c r="AE23" s="1607">
        <v>556396</v>
      </c>
      <c r="AF23" s="1743"/>
      <c r="AG23" s="1538"/>
      <c r="AH23" s="86"/>
      <c r="AI23" s="454"/>
    </row>
    <row r="24" spans="1:35" s="1" customFormat="1" ht="11.1" customHeight="1">
      <c r="A24" s="241"/>
      <c r="B24" s="141" t="s">
        <v>138</v>
      </c>
      <c r="C24" s="18"/>
      <c r="D24" s="177"/>
      <c r="E24" s="177"/>
      <c r="F24" s="177"/>
      <c r="G24" s="177"/>
      <c r="H24" s="34"/>
      <c r="I24" s="34"/>
      <c r="J24" s="34"/>
      <c r="K24" s="34"/>
      <c r="L24" s="34"/>
      <c r="M24" s="34"/>
      <c r="N24" s="34"/>
      <c r="O24" s="34"/>
      <c r="P24" s="34"/>
      <c r="Q24" s="424"/>
      <c r="R24" s="424"/>
      <c r="S24" s="277"/>
      <c r="T24" s="277"/>
      <c r="U24" s="277"/>
      <c r="V24" s="1137"/>
      <c r="W24" s="1137"/>
      <c r="X24" s="693"/>
      <c r="Y24" s="1207"/>
      <c r="Z24" s="1207"/>
      <c r="AA24" s="1207"/>
      <c r="AB24" s="1207"/>
      <c r="AC24" s="1207"/>
      <c r="AD24" s="1207"/>
      <c r="AE24" s="1207"/>
      <c r="AF24" s="89"/>
      <c r="AG24" s="89"/>
    </row>
    <row r="25" spans="1:35" s="1" customFormat="1" ht="11.1" customHeight="1">
      <c r="A25" s="234"/>
      <c r="B25" s="141" t="s">
        <v>140</v>
      </c>
      <c r="C25" s="391"/>
      <c r="D25" s="340" t="s">
        <v>329</v>
      </c>
      <c r="E25" s="344"/>
      <c r="F25" s="344"/>
      <c r="G25" s="344"/>
      <c r="H25" s="23"/>
      <c r="I25" s="23"/>
      <c r="J25" s="23"/>
      <c r="K25" s="23"/>
      <c r="L25" s="23"/>
      <c r="M25" s="23"/>
      <c r="N25" s="23"/>
      <c r="O25" s="23"/>
      <c r="P25" s="23"/>
      <c r="Q25" s="407"/>
      <c r="R25" s="407"/>
      <c r="S25" s="464"/>
      <c r="T25" s="464"/>
      <c r="U25" s="464"/>
      <c r="V25" s="1301"/>
      <c r="W25" s="1301"/>
      <c r="X25" s="464"/>
      <c r="Y25" s="361"/>
      <c r="Z25" s="361"/>
      <c r="AA25" s="361"/>
      <c r="AB25" s="361"/>
      <c r="AC25" s="361"/>
      <c r="AD25" s="361"/>
      <c r="AE25" s="361"/>
      <c r="AF25" s="89"/>
      <c r="AG25" s="89"/>
    </row>
    <row r="26" spans="1:35" s="1" customFormat="1" ht="11.1" customHeight="1">
      <c r="A26" s="189"/>
      <c r="B26" s="193"/>
      <c r="C26" s="391"/>
      <c r="D26" s="742" t="s">
        <v>330</v>
      </c>
      <c r="E26" s="350"/>
      <c r="F26" s="350"/>
      <c r="G26" s="350"/>
      <c r="H26" s="287"/>
      <c r="I26" s="287"/>
      <c r="J26" s="287"/>
      <c r="K26" s="287"/>
      <c r="L26" s="212"/>
      <c r="M26" s="319"/>
      <c r="N26" s="319"/>
      <c r="O26" s="319"/>
      <c r="P26" s="319"/>
      <c r="Q26" s="345"/>
      <c r="R26" s="345"/>
      <c r="S26" s="460"/>
      <c r="T26" s="319"/>
      <c r="U26" s="319"/>
      <c r="V26" s="1276"/>
      <c r="W26" s="1276"/>
      <c r="X26" s="319"/>
      <c r="Y26" s="345"/>
      <c r="Z26" s="345"/>
      <c r="AA26" s="345"/>
      <c r="AB26" s="345"/>
      <c r="AC26" s="345"/>
      <c r="AD26" s="345"/>
      <c r="AE26" s="345" t="s">
        <v>539</v>
      </c>
      <c r="AF26" s="89"/>
      <c r="AG26" s="89"/>
    </row>
    <row r="27" spans="1:35" s="1" customFormat="1" ht="11.1" customHeight="1">
      <c r="A27" s="189"/>
      <c r="B27" s="193"/>
      <c r="C27" s="52"/>
      <c r="D27" s="672" t="s">
        <v>327</v>
      </c>
      <c r="E27" s="673"/>
      <c r="F27" s="673"/>
      <c r="G27" s="673"/>
      <c r="H27" s="674">
        <v>275829</v>
      </c>
      <c r="I27" s="674">
        <v>284550</v>
      </c>
      <c r="J27" s="674">
        <v>292186</v>
      </c>
      <c r="K27" s="674">
        <v>293135</v>
      </c>
      <c r="L27" s="656">
        <v>289546</v>
      </c>
      <c r="M27" s="656">
        <v>283061</v>
      </c>
      <c r="N27" s="656">
        <v>284605</v>
      </c>
      <c r="O27" s="656">
        <v>287225</v>
      </c>
      <c r="P27" s="656">
        <v>292939</v>
      </c>
      <c r="Q27" s="656">
        <v>293733</v>
      </c>
      <c r="R27" s="656">
        <v>297586</v>
      </c>
      <c r="S27" s="658">
        <v>302522</v>
      </c>
      <c r="T27" s="658">
        <v>303137</v>
      </c>
      <c r="U27" s="658">
        <v>303258</v>
      </c>
      <c r="V27" s="1060">
        <v>308461</v>
      </c>
      <c r="W27" s="1060">
        <v>314668</v>
      </c>
      <c r="X27" s="658">
        <v>319207</v>
      </c>
      <c r="Y27" s="656">
        <v>323306</v>
      </c>
      <c r="Z27" s="656">
        <v>337732</v>
      </c>
      <c r="AA27" s="1058">
        <v>351717</v>
      </c>
      <c r="AB27" s="1058">
        <v>360826</v>
      </c>
      <c r="AC27" s="1058">
        <v>362609</v>
      </c>
      <c r="AD27" s="1058">
        <v>370881</v>
      </c>
      <c r="AE27" s="1604">
        <v>391680</v>
      </c>
      <c r="AF27" s="663"/>
      <c r="AG27" s="1538"/>
      <c r="AH27" s="454"/>
      <c r="AI27" s="454"/>
    </row>
    <row r="28" spans="1:35" s="1" customFormat="1" ht="11.1" customHeight="1">
      <c r="A28" s="189"/>
      <c r="B28" s="252"/>
      <c r="C28" s="52"/>
      <c r="D28" s="177" t="s">
        <v>306</v>
      </c>
      <c r="E28" s="17"/>
      <c r="F28" s="17"/>
      <c r="G28" s="17"/>
      <c r="H28" s="277">
        <v>266510</v>
      </c>
      <c r="I28" s="277">
        <v>276525</v>
      </c>
      <c r="J28" s="277">
        <v>283741</v>
      </c>
      <c r="K28" s="277">
        <v>284392</v>
      </c>
      <c r="L28" s="661">
        <v>280163</v>
      </c>
      <c r="M28" s="661">
        <v>271665</v>
      </c>
      <c r="N28" s="622">
        <v>274221</v>
      </c>
      <c r="O28" s="661">
        <v>275982</v>
      </c>
      <c r="P28" s="661">
        <v>282025</v>
      </c>
      <c r="Q28" s="661">
        <v>283519</v>
      </c>
      <c r="R28" s="622">
        <v>288503</v>
      </c>
      <c r="S28" s="623">
        <v>293783</v>
      </c>
      <c r="T28" s="623">
        <v>294431</v>
      </c>
      <c r="U28" s="623">
        <v>294466</v>
      </c>
      <c r="V28" s="1261">
        <v>300831</v>
      </c>
      <c r="W28" s="1261">
        <v>307718</v>
      </c>
      <c r="X28" s="623">
        <v>312233</v>
      </c>
      <c r="Y28" s="621">
        <v>316881</v>
      </c>
      <c r="Z28" s="621">
        <v>331277</v>
      </c>
      <c r="AA28" s="1117">
        <v>346397</v>
      </c>
      <c r="AB28" s="1117">
        <v>355479</v>
      </c>
      <c r="AC28" s="1117">
        <v>357924</v>
      </c>
      <c r="AD28" s="1117">
        <v>366490</v>
      </c>
      <c r="AE28" s="1605">
        <v>387986</v>
      </c>
      <c r="AF28" s="663"/>
      <c r="AG28" s="663"/>
      <c r="AH28" s="86"/>
      <c r="AI28" s="454"/>
    </row>
    <row r="29" spans="1:35" s="1" customFormat="1" ht="11.1" customHeight="1">
      <c r="A29" s="189"/>
      <c r="B29" s="252"/>
      <c r="C29" s="52"/>
      <c r="D29" s="177" t="s">
        <v>307</v>
      </c>
      <c r="E29" s="17"/>
      <c r="F29" s="17"/>
      <c r="G29" s="17"/>
      <c r="H29" s="277">
        <v>5244</v>
      </c>
      <c r="I29" s="277">
        <v>4779</v>
      </c>
      <c r="J29" s="277">
        <v>4713</v>
      </c>
      <c r="K29" s="277">
        <v>4090</v>
      </c>
      <c r="L29" s="661">
        <v>5100</v>
      </c>
      <c r="M29" s="661">
        <v>5713</v>
      </c>
      <c r="N29" s="661">
        <v>4942</v>
      </c>
      <c r="O29" s="661">
        <v>5887</v>
      </c>
      <c r="P29" s="661">
        <v>6063</v>
      </c>
      <c r="Q29" s="661">
        <v>4801</v>
      </c>
      <c r="R29" s="661">
        <v>4901</v>
      </c>
      <c r="S29" s="663">
        <v>4954</v>
      </c>
      <c r="T29" s="663">
        <v>5456</v>
      </c>
      <c r="U29" s="663">
        <v>5518</v>
      </c>
      <c r="V29" s="1068">
        <v>4375</v>
      </c>
      <c r="W29" s="1068">
        <v>3221</v>
      </c>
      <c r="X29" s="663">
        <v>3875</v>
      </c>
      <c r="Y29" s="661">
        <v>3760</v>
      </c>
      <c r="Z29" s="661">
        <v>3515</v>
      </c>
      <c r="AA29" s="1064">
        <v>3454</v>
      </c>
      <c r="AB29" s="1064">
        <v>3662</v>
      </c>
      <c r="AC29" s="1064">
        <v>3166</v>
      </c>
      <c r="AD29" s="1064">
        <v>3066</v>
      </c>
      <c r="AE29" s="1606">
        <v>2543</v>
      </c>
      <c r="AF29" s="663"/>
      <c r="AG29" s="663"/>
      <c r="AH29" s="86"/>
      <c r="AI29" s="454"/>
    </row>
    <row r="30" spans="1:35" s="1" customFormat="1" ht="11.1" customHeight="1">
      <c r="A30" s="189"/>
      <c r="B30" s="252"/>
      <c r="C30" s="373"/>
      <c r="D30" s="177" t="s">
        <v>308</v>
      </c>
      <c r="E30" s="17"/>
      <c r="F30" s="17"/>
      <c r="G30" s="17"/>
      <c r="H30" s="277">
        <v>2505</v>
      </c>
      <c r="I30" s="277">
        <v>1516</v>
      </c>
      <c r="J30" s="277">
        <v>1857</v>
      </c>
      <c r="K30" s="277">
        <v>2456</v>
      </c>
      <c r="L30" s="661">
        <v>3072</v>
      </c>
      <c r="M30" s="661">
        <v>3555</v>
      </c>
      <c r="N30" s="661">
        <v>3597</v>
      </c>
      <c r="O30" s="661">
        <v>2948</v>
      </c>
      <c r="P30" s="661">
        <v>2942</v>
      </c>
      <c r="Q30" s="661">
        <v>3064</v>
      </c>
      <c r="R30" s="661">
        <v>2402</v>
      </c>
      <c r="S30" s="663">
        <v>2215</v>
      </c>
      <c r="T30" s="663">
        <v>1618</v>
      </c>
      <c r="U30" s="663">
        <v>1938</v>
      </c>
      <c r="V30" s="1068">
        <v>1941</v>
      </c>
      <c r="W30" s="1068">
        <v>2604</v>
      </c>
      <c r="X30" s="663">
        <v>2402</v>
      </c>
      <c r="Y30" s="661">
        <v>1939</v>
      </c>
      <c r="Z30" s="661">
        <v>2213</v>
      </c>
      <c r="AA30" s="1064">
        <v>1126</v>
      </c>
      <c r="AB30" s="1064">
        <v>918</v>
      </c>
      <c r="AC30" s="1064">
        <v>753</v>
      </c>
      <c r="AD30" s="1064">
        <v>698</v>
      </c>
      <c r="AE30" s="1606">
        <v>511</v>
      </c>
      <c r="AF30" s="663"/>
      <c r="AG30" s="663"/>
      <c r="AH30" s="86"/>
      <c r="AI30" s="454"/>
    </row>
    <row r="31" spans="1:35" s="1" customFormat="1" ht="11.1" customHeight="1">
      <c r="A31" s="189"/>
      <c r="B31" s="252"/>
      <c r="C31" s="373"/>
      <c r="D31" s="177" t="s">
        <v>309</v>
      </c>
      <c r="E31" s="17"/>
      <c r="F31" s="17"/>
      <c r="G31" s="17"/>
      <c r="H31" s="277">
        <v>355</v>
      </c>
      <c r="I31" s="277">
        <v>308</v>
      </c>
      <c r="J31" s="277">
        <v>382</v>
      </c>
      <c r="K31" s="277">
        <v>326</v>
      </c>
      <c r="L31" s="661">
        <v>441</v>
      </c>
      <c r="M31" s="661">
        <v>893</v>
      </c>
      <c r="N31" s="661">
        <v>511</v>
      </c>
      <c r="O31" s="661">
        <v>397</v>
      </c>
      <c r="P31" s="661">
        <v>147</v>
      </c>
      <c r="Q31" s="661">
        <v>262</v>
      </c>
      <c r="R31" s="661">
        <v>179</v>
      </c>
      <c r="S31" s="663">
        <v>149</v>
      </c>
      <c r="T31" s="663">
        <v>173</v>
      </c>
      <c r="U31" s="663">
        <v>214</v>
      </c>
      <c r="V31" s="1068">
        <v>273</v>
      </c>
      <c r="W31" s="1068">
        <v>114</v>
      </c>
      <c r="X31" s="663">
        <v>96</v>
      </c>
      <c r="Y31" s="661">
        <v>115</v>
      </c>
      <c r="Z31" s="661">
        <v>109</v>
      </c>
      <c r="AA31" s="1064">
        <v>133</v>
      </c>
      <c r="AB31" s="1064">
        <v>86</v>
      </c>
      <c r="AC31" s="1064">
        <v>58</v>
      </c>
      <c r="AD31" s="1064">
        <v>51</v>
      </c>
      <c r="AE31" s="1606">
        <v>48</v>
      </c>
      <c r="AF31" s="663"/>
      <c r="AG31" s="663"/>
      <c r="AH31" s="86"/>
      <c r="AI31" s="454"/>
    </row>
    <row r="32" spans="1:35" s="1" customFormat="1" ht="11.1" customHeight="1">
      <c r="A32" s="189"/>
      <c r="B32" s="252"/>
      <c r="C32" s="373"/>
      <c r="D32" s="177" t="s">
        <v>310</v>
      </c>
      <c r="E32" s="17"/>
      <c r="F32" s="17"/>
      <c r="G32" s="17"/>
      <c r="H32" s="277">
        <v>1215</v>
      </c>
      <c r="I32" s="277">
        <v>1422</v>
      </c>
      <c r="J32" s="277">
        <v>1493</v>
      </c>
      <c r="K32" s="277">
        <v>1871</v>
      </c>
      <c r="L32" s="661">
        <v>770</v>
      </c>
      <c r="M32" s="661">
        <v>1235</v>
      </c>
      <c r="N32" s="661">
        <v>1334</v>
      </c>
      <c r="O32" s="661">
        <v>2011</v>
      </c>
      <c r="P32" s="661">
        <v>1762</v>
      </c>
      <c r="Q32" s="661">
        <v>2087</v>
      </c>
      <c r="R32" s="661">
        <v>1601</v>
      </c>
      <c r="S32" s="663">
        <v>1421</v>
      </c>
      <c r="T32" s="663">
        <v>1459</v>
      </c>
      <c r="U32" s="663">
        <v>1122</v>
      </c>
      <c r="V32" s="1068">
        <v>1041</v>
      </c>
      <c r="W32" s="1068">
        <v>1011</v>
      </c>
      <c r="X32" s="663">
        <v>601</v>
      </c>
      <c r="Y32" s="661">
        <v>611</v>
      </c>
      <c r="Z32" s="661">
        <v>618</v>
      </c>
      <c r="AA32" s="1073">
        <v>607</v>
      </c>
      <c r="AB32" s="1073">
        <v>681</v>
      </c>
      <c r="AC32" s="1073">
        <v>708</v>
      </c>
      <c r="AD32" s="1073">
        <v>576</v>
      </c>
      <c r="AE32" s="1607">
        <v>592</v>
      </c>
      <c r="AF32" s="663"/>
      <c r="AG32" s="663"/>
      <c r="AH32" s="86"/>
      <c r="AI32" s="454"/>
    </row>
    <row r="33" spans="1:35" s="1" customFormat="1" ht="11.1" customHeight="1">
      <c r="A33" s="189"/>
      <c r="B33" s="252"/>
      <c r="C33" s="52"/>
      <c r="D33" s="711" t="s">
        <v>311</v>
      </c>
      <c r="E33" s="711"/>
      <c r="F33" s="711"/>
      <c r="G33" s="711"/>
      <c r="H33" s="621">
        <v>4075</v>
      </c>
      <c r="I33" s="621">
        <v>3246</v>
      </c>
      <c r="J33" s="621">
        <v>3732</v>
      </c>
      <c r="K33" s="621">
        <v>4653</v>
      </c>
      <c r="L33" s="621">
        <v>4283</v>
      </c>
      <c r="M33" s="621">
        <v>5683</v>
      </c>
      <c r="N33" s="621">
        <v>5442</v>
      </c>
      <c r="O33" s="621">
        <v>5356</v>
      </c>
      <c r="P33" s="621">
        <v>4851</v>
      </c>
      <c r="Q33" s="621">
        <v>5413</v>
      </c>
      <c r="R33" s="621">
        <v>4182</v>
      </c>
      <c r="S33" s="623">
        <v>3785</v>
      </c>
      <c r="T33" s="623">
        <v>3250</v>
      </c>
      <c r="U33" s="623">
        <v>3274</v>
      </c>
      <c r="V33" s="1261">
        <v>3255</v>
      </c>
      <c r="W33" s="1261">
        <v>3729</v>
      </c>
      <c r="X33" s="623">
        <v>3099</v>
      </c>
      <c r="Y33" s="621">
        <v>2665</v>
      </c>
      <c r="Z33" s="621">
        <v>2940</v>
      </c>
      <c r="AA33" s="1117">
        <v>1866</v>
      </c>
      <c r="AB33" s="1117">
        <v>1685</v>
      </c>
      <c r="AC33" s="1117">
        <v>1519</v>
      </c>
      <c r="AD33" s="1117">
        <v>1325</v>
      </c>
      <c r="AE33" s="1605">
        <v>1151</v>
      </c>
      <c r="AF33" s="1538"/>
      <c r="AG33" s="1538"/>
      <c r="AH33" s="454"/>
      <c r="AI33" s="454"/>
    </row>
    <row r="34" spans="1:35" s="1" customFormat="1" ht="11.1" customHeight="1">
      <c r="A34" s="182"/>
      <c r="B34" s="183"/>
      <c r="C34" s="54"/>
      <c r="D34" s="249" t="s">
        <v>312</v>
      </c>
      <c r="E34" s="598"/>
      <c r="F34" s="598"/>
      <c r="G34" s="598"/>
      <c r="H34" s="558">
        <v>1.48</v>
      </c>
      <c r="I34" s="558">
        <v>1.1399999999999999</v>
      </c>
      <c r="J34" s="558">
        <v>1.28</v>
      </c>
      <c r="K34" s="558">
        <v>1.59</v>
      </c>
      <c r="L34" s="558">
        <v>1.4792122840584916</v>
      </c>
      <c r="M34" s="558">
        <v>2.0099999999999998</v>
      </c>
      <c r="N34" s="558">
        <v>1.91</v>
      </c>
      <c r="O34" s="558">
        <v>1.86</v>
      </c>
      <c r="P34" s="558">
        <v>1.66</v>
      </c>
      <c r="Q34" s="558">
        <v>1.84</v>
      </c>
      <c r="R34" s="558">
        <v>1.41</v>
      </c>
      <c r="S34" s="559">
        <v>1.25</v>
      </c>
      <c r="T34" s="559">
        <v>1.07</v>
      </c>
      <c r="U34" s="559">
        <v>1.08</v>
      </c>
      <c r="V34" s="1297">
        <v>1.06</v>
      </c>
      <c r="W34" s="1297">
        <v>1.19</v>
      </c>
      <c r="X34" s="559">
        <v>0.97</v>
      </c>
      <c r="Y34" s="558">
        <v>0.82429648691951274</v>
      </c>
      <c r="Z34" s="558">
        <v>0.87</v>
      </c>
      <c r="AA34" s="1287">
        <v>0.53</v>
      </c>
      <c r="AB34" s="1287">
        <v>0.47</v>
      </c>
      <c r="AC34" s="1287">
        <v>0.42</v>
      </c>
      <c r="AD34" s="1287">
        <v>0.36</v>
      </c>
      <c r="AE34" s="1610">
        <v>0.28999999999999998</v>
      </c>
      <c r="AF34" s="89"/>
      <c r="AG34" s="1539"/>
      <c r="AH34" s="86"/>
      <c r="AI34" s="454"/>
    </row>
    <row r="35" spans="1:35" s="1" customFormat="1" ht="11.1" customHeight="1">
      <c r="A35" s="182"/>
      <c r="B35" s="183"/>
      <c r="C35" s="54"/>
      <c r="D35" s="618" t="s">
        <v>313</v>
      </c>
      <c r="E35" s="249"/>
      <c r="F35" s="249"/>
      <c r="G35" s="249"/>
      <c r="H35" s="661">
        <v>9319</v>
      </c>
      <c r="I35" s="661">
        <v>8025</v>
      </c>
      <c r="J35" s="661">
        <v>8445</v>
      </c>
      <c r="K35" s="661">
        <v>8743</v>
      </c>
      <c r="L35" s="661">
        <v>9383</v>
      </c>
      <c r="M35" s="661">
        <v>11396</v>
      </c>
      <c r="N35" s="622">
        <v>10384</v>
      </c>
      <c r="O35" s="661">
        <v>11243</v>
      </c>
      <c r="P35" s="622">
        <v>10914</v>
      </c>
      <c r="Q35" s="622">
        <v>10214</v>
      </c>
      <c r="R35" s="622">
        <v>9083</v>
      </c>
      <c r="S35" s="623">
        <v>8739</v>
      </c>
      <c r="T35" s="623">
        <v>8706</v>
      </c>
      <c r="U35" s="623">
        <v>8792</v>
      </c>
      <c r="V35" s="1261">
        <v>7630</v>
      </c>
      <c r="W35" s="1261">
        <v>6950</v>
      </c>
      <c r="X35" s="623">
        <v>6974</v>
      </c>
      <c r="Y35" s="621">
        <v>6425</v>
      </c>
      <c r="Z35" s="621">
        <v>6455</v>
      </c>
      <c r="AA35" s="1117">
        <v>5320</v>
      </c>
      <c r="AB35" s="1117">
        <v>5347</v>
      </c>
      <c r="AC35" s="1117">
        <v>4685</v>
      </c>
      <c r="AD35" s="1117">
        <v>4391</v>
      </c>
      <c r="AE35" s="1605">
        <v>3694</v>
      </c>
      <c r="AF35" s="89"/>
      <c r="AG35" s="89"/>
      <c r="AH35" s="86"/>
      <c r="AI35" s="454"/>
    </row>
    <row r="36" spans="1:35" s="1" customFormat="1" ht="11.1" customHeight="1">
      <c r="A36" s="189"/>
      <c r="B36" s="252"/>
      <c r="C36" s="58"/>
      <c r="D36" s="726" t="s">
        <v>314</v>
      </c>
      <c r="E36" s="598"/>
      <c r="F36" s="598"/>
      <c r="G36" s="598"/>
      <c r="H36" s="606">
        <v>3.38</v>
      </c>
      <c r="I36" s="606">
        <v>2.82</v>
      </c>
      <c r="J36" s="606">
        <v>2.89</v>
      </c>
      <c r="K36" s="606">
        <v>2.98</v>
      </c>
      <c r="L36" s="606">
        <v>3.240590441587865</v>
      </c>
      <c r="M36" s="606">
        <v>4.03</v>
      </c>
      <c r="N36" s="606">
        <v>3.65</v>
      </c>
      <c r="O36" s="606">
        <v>3.91</v>
      </c>
      <c r="P36" s="606">
        <v>3.73</v>
      </c>
      <c r="Q36" s="606">
        <v>3.48</v>
      </c>
      <c r="R36" s="606">
        <v>3.05</v>
      </c>
      <c r="S36" s="616">
        <v>2.89</v>
      </c>
      <c r="T36" s="616">
        <v>2.87</v>
      </c>
      <c r="U36" s="616">
        <v>2.9</v>
      </c>
      <c r="V36" s="1319">
        <v>2.4700000000000002</v>
      </c>
      <c r="W36" s="1319">
        <v>2.21</v>
      </c>
      <c r="X36" s="616">
        <v>2.1800000000000002</v>
      </c>
      <c r="Y36" s="606">
        <v>1.9872813990461049</v>
      </c>
      <c r="Z36" s="606">
        <v>1.91</v>
      </c>
      <c r="AA36" s="1677">
        <v>1.51</v>
      </c>
      <c r="AB36" s="1677">
        <v>1.48</v>
      </c>
      <c r="AC36" s="1677">
        <v>1.29</v>
      </c>
      <c r="AD36" s="1677">
        <v>1.18</v>
      </c>
      <c r="AE36" s="1648">
        <v>0.94</v>
      </c>
      <c r="AF36" s="89"/>
      <c r="AG36" s="1539"/>
      <c r="AH36" s="86"/>
      <c r="AI36" s="454"/>
    </row>
    <row r="37" spans="1:35" s="1" customFormat="1" ht="11.1" customHeight="1">
      <c r="A37" s="189"/>
      <c r="B37" s="252"/>
      <c r="C37" s="92"/>
      <c r="D37" s="17"/>
      <c r="E37" s="17"/>
      <c r="F37" s="17"/>
      <c r="G37" s="17"/>
      <c r="H37" s="289"/>
      <c r="I37" s="289"/>
      <c r="J37" s="289"/>
      <c r="K37" s="289"/>
      <c r="L37" s="289"/>
      <c r="M37" s="289"/>
      <c r="N37" s="289"/>
      <c r="O37" s="289"/>
      <c r="P37" s="289"/>
      <c r="Q37" s="289"/>
      <c r="R37" s="289"/>
      <c r="S37" s="477"/>
      <c r="T37" s="477"/>
      <c r="U37" s="477"/>
      <c r="V37" s="1341"/>
      <c r="W37" s="1341"/>
      <c r="X37" s="1268"/>
      <c r="Y37" s="1496"/>
      <c r="Z37" s="1496"/>
      <c r="AA37" s="1496"/>
      <c r="AB37" s="1496"/>
      <c r="AC37" s="1496"/>
      <c r="AD37" s="1496"/>
      <c r="AE37" s="1496"/>
      <c r="AF37" s="1268"/>
      <c r="AG37" s="1268"/>
      <c r="AH37" s="86"/>
      <c r="AI37" s="454"/>
    </row>
    <row r="38" spans="1:35" s="1" customFormat="1" ht="11.1" customHeight="1">
      <c r="A38" s="189"/>
      <c r="B38" s="252"/>
      <c r="C38" s="328"/>
      <c r="D38" s="340" t="s">
        <v>331</v>
      </c>
      <c r="E38" s="343"/>
      <c r="F38" s="343"/>
      <c r="G38" s="343"/>
      <c r="H38" s="289"/>
      <c r="I38" s="289"/>
      <c r="J38" s="289"/>
      <c r="K38" s="289"/>
      <c r="L38" s="212"/>
      <c r="M38" s="319"/>
      <c r="N38" s="319"/>
      <c r="O38" s="319"/>
      <c r="P38" s="319"/>
      <c r="Q38" s="345"/>
      <c r="R38" s="345"/>
      <c r="S38" s="460"/>
      <c r="T38" s="319"/>
      <c r="U38" s="319"/>
      <c r="V38" s="1276"/>
      <c r="W38" s="1276"/>
      <c r="X38" s="319"/>
      <c r="Y38" s="345"/>
      <c r="Z38" s="345"/>
      <c r="AA38" s="345"/>
      <c r="AB38" s="345"/>
      <c r="AC38" s="345"/>
      <c r="AD38" s="345"/>
      <c r="AE38" s="345" t="s">
        <v>539</v>
      </c>
      <c r="AF38" s="319"/>
      <c r="AG38" s="319"/>
      <c r="AH38" s="86"/>
      <c r="AI38" s="454"/>
    </row>
    <row r="39" spans="1:35" s="1" customFormat="1" ht="11.1" customHeight="1">
      <c r="A39" s="189"/>
      <c r="B39" s="252"/>
      <c r="C39" s="92"/>
      <c r="D39" s="672" t="s">
        <v>328</v>
      </c>
      <c r="E39" s="673"/>
      <c r="F39" s="673"/>
      <c r="G39" s="673"/>
      <c r="H39" s="674">
        <v>92737</v>
      </c>
      <c r="I39" s="674">
        <v>105294</v>
      </c>
      <c r="J39" s="674">
        <v>108545</v>
      </c>
      <c r="K39" s="674">
        <v>110493</v>
      </c>
      <c r="L39" s="656">
        <v>110489</v>
      </c>
      <c r="M39" s="656">
        <v>112548</v>
      </c>
      <c r="N39" s="656">
        <v>112309</v>
      </c>
      <c r="O39" s="656">
        <v>113549</v>
      </c>
      <c r="P39" s="656">
        <v>115956</v>
      </c>
      <c r="Q39" s="656">
        <v>120126</v>
      </c>
      <c r="R39" s="656">
        <v>122619.57999999999</v>
      </c>
      <c r="S39" s="658">
        <v>124206</v>
      </c>
      <c r="T39" s="658">
        <v>129470</v>
      </c>
      <c r="U39" s="658">
        <v>133330</v>
      </c>
      <c r="V39" s="1060">
        <v>131158</v>
      </c>
      <c r="W39" s="1060">
        <v>129009</v>
      </c>
      <c r="X39" s="658">
        <v>134965</v>
      </c>
      <c r="Y39" s="656">
        <v>149056</v>
      </c>
      <c r="Z39" s="656">
        <v>155959</v>
      </c>
      <c r="AA39" s="1058">
        <v>163993</v>
      </c>
      <c r="AB39" s="1058">
        <v>168752</v>
      </c>
      <c r="AC39" s="1058">
        <v>166001</v>
      </c>
      <c r="AD39" s="1058">
        <v>162830</v>
      </c>
      <c r="AE39" s="1604">
        <v>164716</v>
      </c>
      <c r="AF39" s="663"/>
      <c r="AG39" s="1538"/>
      <c r="AH39" s="454"/>
      <c r="AI39" s="454"/>
    </row>
    <row r="40" spans="1:35" s="1" customFormat="1" ht="11.1" customHeight="1">
      <c r="A40" s="189"/>
      <c r="B40" s="252"/>
      <c r="C40" s="92"/>
      <c r="D40" s="177" t="s">
        <v>306</v>
      </c>
      <c r="E40" s="17"/>
      <c r="F40" s="17"/>
      <c r="G40" s="17"/>
      <c r="H40" s="277">
        <v>92145</v>
      </c>
      <c r="I40" s="277">
        <v>104680</v>
      </c>
      <c r="J40" s="277">
        <v>107882</v>
      </c>
      <c r="K40" s="277">
        <v>109712</v>
      </c>
      <c r="L40" s="661">
        <v>109675</v>
      </c>
      <c r="M40" s="661">
        <v>111712</v>
      </c>
      <c r="N40" s="622">
        <v>111416</v>
      </c>
      <c r="O40" s="661">
        <v>112644</v>
      </c>
      <c r="P40" s="661">
        <v>114934</v>
      </c>
      <c r="Q40" s="661">
        <v>118954</v>
      </c>
      <c r="R40" s="622">
        <v>121293.12</v>
      </c>
      <c r="S40" s="623">
        <v>123037</v>
      </c>
      <c r="T40" s="623">
        <v>128189</v>
      </c>
      <c r="U40" s="623">
        <v>132078</v>
      </c>
      <c r="V40" s="1261">
        <v>129933</v>
      </c>
      <c r="W40" s="1261">
        <v>127805</v>
      </c>
      <c r="X40" s="623">
        <v>133782</v>
      </c>
      <c r="Y40" s="621">
        <v>148001</v>
      </c>
      <c r="Z40" s="621">
        <v>155034</v>
      </c>
      <c r="AA40" s="1117">
        <v>163106</v>
      </c>
      <c r="AB40" s="1117">
        <v>167959</v>
      </c>
      <c r="AC40" s="1117">
        <v>165184</v>
      </c>
      <c r="AD40" s="1117">
        <v>161984</v>
      </c>
      <c r="AE40" s="1605">
        <v>163860</v>
      </c>
      <c r="AF40" s="663"/>
      <c r="AG40" s="663"/>
      <c r="AH40" s="86"/>
      <c r="AI40" s="454"/>
    </row>
    <row r="41" spans="1:35" s="1" customFormat="1" ht="11.1" customHeight="1">
      <c r="A41" s="189"/>
      <c r="B41" s="252"/>
      <c r="C41" s="92"/>
      <c r="D41" s="177" t="s">
        <v>307</v>
      </c>
      <c r="E41" s="17"/>
      <c r="F41" s="17"/>
      <c r="G41" s="17"/>
      <c r="H41" s="277">
        <v>377</v>
      </c>
      <c r="I41" s="277">
        <v>354</v>
      </c>
      <c r="J41" s="277">
        <v>396</v>
      </c>
      <c r="K41" s="277">
        <v>442</v>
      </c>
      <c r="L41" s="661">
        <v>477</v>
      </c>
      <c r="M41" s="661">
        <v>484</v>
      </c>
      <c r="N41" s="661">
        <v>512</v>
      </c>
      <c r="O41" s="661">
        <v>540</v>
      </c>
      <c r="P41" s="661">
        <v>590</v>
      </c>
      <c r="Q41" s="661">
        <v>671</v>
      </c>
      <c r="R41" s="661">
        <v>730</v>
      </c>
      <c r="S41" s="663">
        <v>710</v>
      </c>
      <c r="T41" s="663">
        <v>669</v>
      </c>
      <c r="U41" s="663">
        <v>717</v>
      </c>
      <c r="V41" s="1068">
        <v>672</v>
      </c>
      <c r="W41" s="1068">
        <v>657</v>
      </c>
      <c r="X41" s="663">
        <v>628</v>
      </c>
      <c r="Y41" s="661">
        <v>567</v>
      </c>
      <c r="Z41" s="661">
        <v>556</v>
      </c>
      <c r="AA41" s="1064">
        <v>587</v>
      </c>
      <c r="AB41" s="1064">
        <v>499</v>
      </c>
      <c r="AC41" s="1064">
        <v>537</v>
      </c>
      <c r="AD41" s="1064">
        <v>536</v>
      </c>
      <c r="AE41" s="1606">
        <v>512</v>
      </c>
      <c r="AF41" s="663"/>
      <c r="AG41" s="663"/>
      <c r="AH41" s="86"/>
      <c r="AI41" s="454"/>
    </row>
    <row r="42" spans="1:35" s="1" customFormat="1" ht="11.1" customHeight="1">
      <c r="A42" s="189"/>
      <c r="B42" s="252"/>
      <c r="C42" s="18"/>
      <c r="D42" s="177" t="s">
        <v>308</v>
      </c>
      <c r="E42" s="17"/>
      <c r="F42" s="17"/>
      <c r="G42" s="17"/>
      <c r="H42" s="277">
        <v>92</v>
      </c>
      <c r="I42" s="277">
        <v>130</v>
      </c>
      <c r="J42" s="277">
        <v>137</v>
      </c>
      <c r="K42" s="277">
        <v>171</v>
      </c>
      <c r="L42" s="661">
        <v>172</v>
      </c>
      <c r="M42" s="661">
        <v>185</v>
      </c>
      <c r="N42" s="661">
        <v>198</v>
      </c>
      <c r="O42" s="661">
        <v>186</v>
      </c>
      <c r="P42" s="661">
        <v>223</v>
      </c>
      <c r="Q42" s="661">
        <v>283</v>
      </c>
      <c r="R42" s="661">
        <v>319.14</v>
      </c>
      <c r="S42" s="663">
        <v>217</v>
      </c>
      <c r="T42" s="663">
        <v>243</v>
      </c>
      <c r="U42" s="663">
        <v>263</v>
      </c>
      <c r="V42" s="1068">
        <v>280</v>
      </c>
      <c r="W42" s="1068">
        <v>298</v>
      </c>
      <c r="X42" s="663">
        <v>327</v>
      </c>
      <c r="Y42" s="661">
        <v>284</v>
      </c>
      <c r="Z42" s="661">
        <v>219</v>
      </c>
      <c r="AA42" s="1064">
        <v>164</v>
      </c>
      <c r="AB42" s="1064">
        <v>166</v>
      </c>
      <c r="AC42" s="1064">
        <v>147</v>
      </c>
      <c r="AD42" s="1064">
        <v>157</v>
      </c>
      <c r="AE42" s="1606">
        <v>135</v>
      </c>
      <c r="AF42" s="663"/>
      <c r="AG42" s="663"/>
      <c r="AH42" s="86"/>
      <c r="AI42" s="454"/>
    </row>
    <row r="43" spans="1:35" s="1" customFormat="1" ht="11.1" customHeight="1">
      <c r="A43" s="189"/>
      <c r="B43" s="252"/>
      <c r="C43" s="18"/>
      <c r="D43" s="177" t="s">
        <v>309</v>
      </c>
      <c r="E43" s="17"/>
      <c r="F43" s="17"/>
      <c r="G43" s="17"/>
      <c r="H43" s="277">
        <v>68</v>
      </c>
      <c r="I43" s="277">
        <v>75</v>
      </c>
      <c r="J43" s="277">
        <v>84</v>
      </c>
      <c r="K43" s="277">
        <v>82</v>
      </c>
      <c r="L43" s="661">
        <v>79</v>
      </c>
      <c r="M43" s="661">
        <v>94</v>
      </c>
      <c r="N43" s="661">
        <v>99</v>
      </c>
      <c r="O43" s="661">
        <v>105</v>
      </c>
      <c r="P43" s="661">
        <v>119</v>
      </c>
      <c r="Q43" s="661">
        <v>124</v>
      </c>
      <c r="R43" s="661">
        <v>158</v>
      </c>
      <c r="S43" s="663">
        <v>137</v>
      </c>
      <c r="T43" s="663">
        <v>164</v>
      </c>
      <c r="U43" s="663">
        <v>137</v>
      </c>
      <c r="V43" s="1068">
        <v>142</v>
      </c>
      <c r="W43" s="1068">
        <v>105</v>
      </c>
      <c r="X43" s="663">
        <v>117</v>
      </c>
      <c r="Y43" s="661">
        <v>89</v>
      </c>
      <c r="Z43" s="661">
        <v>86</v>
      </c>
      <c r="AA43" s="1064">
        <v>72</v>
      </c>
      <c r="AB43" s="1064">
        <v>76</v>
      </c>
      <c r="AC43" s="1064">
        <v>81</v>
      </c>
      <c r="AD43" s="1064">
        <v>100</v>
      </c>
      <c r="AE43" s="1606">
        <v>99</v>
      </c>
      <c r="AF43" s="663"/>
      <c r="AG43" s="663"/>
      <c r="AH43" s="86"/>
      <c r="AI43" s="454"/>
    </row>
    <row r="44" spans="1:35" s="1" customFormat="1" ht="11.1" customHeight="1">
      <c r="A44" s="189"/>
      <c r="B44" s="252"/>
      <c r="C44" s="18"/>
      <c r="D44" s="723" t="s">
        <v>310</v>
      </c>
      <c r="E44" s="706"/>
      <c r="F44" s="706"/>
      <c r="G44" s="706"/>
      <c r="H44" s="677">
        <v>55</v>
      </c>
      <c r="I44" s="677">
        <v>55</v>
      </c>
      <c r="J44" s="677">
        <v>46</v>
      </c>
      <c r="K44" s="677">
        <v>86</v>
      </c>
      <c r="L44" s="626">
        <v>86</v>
      </c>
      <c r="M44" s="626">
        <v>73</v>
      </c>
      <c r="N44" s="626">
        <v>84</v>
      </c>
      <c r="O44" s="661">
        <v>74</v>
      </c>
      <c r="P44" s="661">
        <v>90</v>
      </c>
      <c r="Q44" s="661">
        <v>94</v>
      </c>
      <c r="R44" s="626">
        <v>120</v>
      </c>
      <c r="S44" s="627">
        <v>105</v>
      </c>
      <c r="T44" s="627">
        <v>205</v>
      </c>
      <c r="U44" s="627">
        <v>134</v>
      </c>
      <c r="V44" s="1120">
        <v>131</v>
      </c>
      <c r="W44" s="1120">
        <v>144</v>
      </c>
      <c r="X44" s="627">
        <v>111</v>
      </c>
      <c r="Y44" s="626">
        <v>115</v>
      </c>
      <c r="Z44" s="626">
        <v>64</v>
      </c>
      <c r="AA44" s="1073">
        <v>64</v>
      </c>
      <c r="AB44" s="1073">
        <v>52</v>
      </c>
      <c r="AC44" s="1073">
        <v>52</v>
      </c>
      <c r="AD44" s="1073">
        <v>53</v>
      </c>
      <c r="AE44" s="1607">
        <v>110</v>
      </c>
      <c r="AF44" s="663"/>
      <c r="AG44" s="663"/>
      <c r="AH44" s="86"/>
      <c r="AI44" s="454"/>
    </row>
    <row r="45" spans="1:35" s="1" customFormat="1" ht="11.1" customHeight="1">
      <c r="A45" s="189"/>
      <c r="B45" s="252"/>
      <c r="C45" s="18"/>
      <c r="D45" s="249" t="s">
        <v>311</v>
      </c>
      <c r="E45" s="249"/>
      <c r="F45" s="249"/>
      <c r="G45" s="249"/>
      <c r="H45" s="661">
        <v>215</v>
      </c>
      <c r="I45" s="661">
        <v>260</v>
      </c>
      <c r="J45" s="661">
        <v>267</v>
      </c>
      <c r="K45" s="661">
        <v>339</v>
      </c>
      <c r="L45" s="661">
        <v>337</v>
      </c>
      <c r="M45" s="661">
        <v>352</v>
      </c>
      <c r="N45" s="622">
        <v>381</v>
      </c>
      <c r="O45" s="622">
        <v>365</v>
      </c>
      <c r="P45" s="622">
        <v>432</v>
      </c>
      <c r="Q45" s="622">
        <v>501</v>
      </c>
      <c r="R45" s="622">
        <v>596.98</v>
      </c>
      <c r="S45" s="623">
        <v>459</v>
      </c>
      <c r="T45" s="623">
        <v>612</v>
      </c>
      <c r="U45" s="623">
        <v>534</v>
      </c>
      <c r="V45" s="1261">
        <v>553</v>
      </c>
      <c r="W45" s="1261">
        <v>547</v>
      </c>
      <c r="X45" s="623">
        <v>555</v>
      </c>
      <c r="Y45" s="621">
        <v>488</v>
      </c>
      <c r="Z45" s="621">
        <v>369</v>
      </c>
      <c r="AA45" s="1117">
        <v>300</v>
      </c>
      <c r="AB45" s="1117">
        <v>294</v>
      </c>
      <c r="AC45" s="1117">
        <v>280</v>
      </c>
      <c r="AD45" s="1117">
        <v>310</v>
      </c>
      <c r="AE45" s="1605">
        <v>344</v>
      </c>
      <c r="AF45" s="89"/>
      <c r="AG45" s="89"/>
      <c r="AH45" s="86"/>
      <c r="AI45" s="454"/>
    </row>
    <row r="46" spans="1:35" s="1" customFormat="1" ht="11.1" customHeight="1">
      <c r="A46" s="189"/>
      <c r="B46" s="252"/>
      <c r="C46" s="18"/>
      <c r="D46" s="249" t="s">
        <v>312</v>
      </c>
      <c r="E46" s="598"/>
      <c r="F46" s="598"/>
      <c r="G46" s="598"/>
      <c r="H46" s="606">
        <v>0.23</v>
      </c>
      <c r="I46" s="606">
        <v>0.25</v>
      </c>
      <c r="J46" s="606">
        <v>0.25</v>
      </c>
      <c r="K46" s="606">
        <v>0.31</v>
      </c>
      <c r="L46" s="606">
        <v>0.30500773832689226</v>
      </c>
      <c r="M46" s="606">
        <v>0.31</v>
      </c>
      <c r="N46" s="606">
        <v>0.34</v>
      </c>
      <c r="O46" s="606">
        <v>0.32</v>
      </c>
      <c r="P46" s="606">
        <v>0.37</v>
      </c>
      <c r="Q46" s="606">
        <v>0.42</v>
      </c>
      <c r="R46" s="606">
        <v>0.48685536192506945</v>
      </c>
      <c r="S46" s="616">
        <v>0.37</v>
      </c>
      <c r="T46" s="616">
        <v>0.47</v>
      </c>
      <c r="U46" s="616">
        <v>0.4</v>
      </c>
      <c r="V46" s="1319">
        <v>0.42</v>
      </c>
      <c r="W46" s="1319">
        <v>0.42</v>
      </c>
      <c r="X46" s="616">
        <v>0.41</v>
      </c>
      <c r="Y46" s="606">
        <v>0.33</v>
      </c>
      <c r="Z46" s="606">
        <v>0.24</v>
      </c>
      <c r="AA46" s="1287">
        <v>0.18</v>
      </c>
      <c r="AB46" s="1287">
        <v>0.17</v>
      </c>
      <c r="AC46" s="1287">
        <v>0.17</v>
      </c>
      <c r="AD46" s="1287">
        <v>0.19</v>
      </c>
      <c r="AE46" s="1610">
        <v>0.21</v>
      </c>
      <c r="AF46" s="89"/>
      <c r="AG46" s="1539"/>
      <c r="AH46" s="86"/>
      <c r="AI46" s="454"/>
    </row>
    <row r="47" spans="1:35" s="1" customFormat="1" ht="11.1" customHeight="1">
      <c r="A47" s="189"/>
      <c r="B47" s="252"/>
      <c r="C47" s="18"/>
      <c r="D47" s="618" t="s">
        <v>313</v>
      </c>
      <c r="E47" s="249"/>
      <c r="F47" s="249"/>
      <c r="G47" s="249"/>
      <c r="H47" s="661">
        <v>592</v>
      </c>
      <c r="I47" s="661">
        <v>614</v>
      </c>
      <c r="J47" s="661">
        <v>663</v>
      </c>
      <c r="K47" s="661">
        <v>781</v>
      </c>
      <c r="L47" s="661">
        <v>814</v>
      </c>
      <c r="M47" s="661">
        <v>836</v>
      </c>
      <c r="N47" s="622">
        <v>893</v>
      </c>
      <c r="O47" s="622">
        <v>905</v>
      </c>
      <c r="P47" s="622">
        <v>1022</v>
      </c>
      <c r="Q47" s="622">
        <v>1172</v>
      </c>
      <c r="R47" s="622">
        <v>1327</v>
      </c>
      <c r="S47" s="623">
        <v>1169</v>
      </c>
      <c r="T47" s="623">
        <v>1281</v>
      </c>
      <c r="U47" s="623">
        <v>1251</v>
      </c>
      <c r="V47" s="1261">
        <v>1225</v>
      </c>
      <c r="W47" s="1261">
        <v>1204</v>
      </c>
      <c r="X47" s="623">
        <v>1183</v>
      </c>
      <c r="Y47" s="621">
        <v>1055</v>
      </c>
      <c r="Z47" s="621">
        <v>925</v>
      </c>
      <c r="AA47" s="1117">
        <v>887</v>
      </c>
      <c r="AB47" s="1117">
        <v>793</v>
      </c>
      <c r="AC47" s="1117">
        <v>817</v>
      </c>
      <c r="AD47" s="1117">
        <v>846</v>
      </c>
      <c r="AE47" s="1605">
        <v>856</v>
      </c>
      <c r="AF47" s="89"/>
      <c r="AG47" s="89"/>
      <c r="AH47" s="86"/>
      <c r="AI47" s="454"/>
    </row>
    <row r="48" spans="1:35" s="1" customFormat="1" ht="11.1" customHeight="1">
      <c r="A48" s="189"/>
      <c r="B48" s="252"/>
      <c r="C48" s="18"/>
      <c r="D48" s="726" t="s">
        <v>314</v>
      </c>
      <c r="E48" s="598"/>
      <c r="F48" s="598"/>
      <c r="G48" s="598"/>
      <c r="H48" s="606">
        <v>0.64</v>
      </c>
      <c r="I48" s="606">
        <v>0.57999999999999996</v>
      </c>
      <c r="J48" s="606">
        <v>0.61</v>
      </c>
      <c r="K48" s="606">
        <v>0.71</v>
      </c>
      <c r="L48" s="606">
        <v>0.73672492284299795</v>
      </c>
      <c r="M48" s="606">
        <v>0.74</v>
      </c>
      <c r="N48" s="606">
        <v>0.8</v>
      </c>
      <c r="O48" s="606">
        <v>0.8</v>
      </c>
      <c r="P48" s="606">
        <v>0.88</v>
      </c>
      <c r="Q48" s="606">
        <v>0.98</v>
      </c>
      <c r="R48" s="606">
        <v>1.081768507117705</v>
      </c>
      <c r="S48" s="616">
        <v>0.94</v>
      </c>
      <c r="T48" s="616">
        <v>0.99</v>
      </c>
      <c r="U48" s="616">
        <v>0.94</v>
      </c>
      <c r="V48" s="1319">
        <v>0.93</v>
      </c>
      <c r="W48" s="1319">
        <v>0.93</v>
      </c>
      <c r="X48" s="616">
        <v>0.88</v>
      </c>
      <c r="Y48" s="606">
        <v>0.71</v>
      </c>
      <c r="Z48" s="606">
        <v>0.59</v>
      </c>
      <c r="AA48" s="1677">
        <v>0.54</v>
      </c>
      <c r="AB48" s="1677">
        <v>0.47</v>
      </c>
      <c r="AC48" s="1677">
        <v>0.49</v>
      </c>
      <c r="AD48" s="1677">
        <v>0.52</v>
      </c>
      <c r="AE48" s="1648">
        <v>0.52</v>
      </c>
      <c r="AF48" s="614"/>
      <c r="AG48" s="1539"/>
      <c r="AH48" s="86"/>
      <c r="AI48" s="454"/>
    </row>
    <row r="49" spans="1:33" s="1" customFormat="1" ht="11.1" customHeight="1">
      <c r="A49" s="189"/>
      <c r="B49" s="252"/>
      <c r="C49" s="18"/>
      <c r="D49" s="177"/>
      <c r="E49" s="17"/>
      <c r="F49" s="17"/>
      <c r="G49" s="17"/>
      <c r="H49" s="76"/>
      <c r="I49" s="76"/>
      <c r="J49" s="76"/>
      <c r="K49" s="76"/>
      <c r="L49" s="76"/>
      <c r="M49" s="76"/>
      <c r="N49" s="76"/>
      <c r="O49" s="76"/>
      <c r="P49" s="76"/>
      <c r="Q49" s="76"/>
      <c r="R49" s="76"/>
      <c r="S49" s="76"/>
      <c r="T49" s="76"/>
      <c r="U49" s="76"/>
      <c r="V49" s="76"/>
      <c r="W49" s="76"/>
      <c r="X49" s="76"/>
      <c r="Y49" s="76"/>
      <c r="Z49" s="76"/>
      <c r="AA49" s="76"/>
      <c r="AB49" s="76"/>
      <c r="AC49" s="76"/>
      <c r="AD49" s="76"/>
      <c r="AE49" s="1342"/>
      <c r="AG49" s="86"/>
    </row>
    <row r="50" spans="1:33" s="1" customFormat="1" ht="11.1" customHeight="1">
      <c r="A50" s="189"/>
      <c r="B50" s="252"/>
      <c r="C50" s="18"/>
      <c r="D50" s="92"/>
      <c r="E50" s="92"/>
      <c r="F50" s="92"/>
      <c r="G50" s="92"/>
      <c r="H50" s="92"/>
      <c r="I50" s="92"/>
      <c r="J50" s="92"/>
      <c r="K50" s="92"/>
      <c r="L50" s="92"/>
      <c r="M50" s="92"/>
      <c r="N50" s="92"/>
      <c r="O50" s="92"/>
      <c r="P50" s="92"/>
      <c r="Q50" s="92"/>
      <c r="R50" s="92"/>
      <c r="S50" s="92"/>
      <c r="T50" s="92"/>
      <c r="U50" s="92"/>
      <c r="V50" s="92"/>
      <c r="W50" s="92"/>
      <c r="X50" s="92"/>
      <c r="Y50" s="92"/>
      <c r="Z50" s="92"/>
      <c r="AA50" s="92"/>
      <c r="AB50" s="92"/>
      <c r="AC50" s="92"/>
      <c r="AD50" s="92"/>
      <c r="AE50" s="346">
        <v>14</v>
      </c>
      <c r="AG50" s="86"/>
    </row>
    <row r="51" spans="1:33" s="86" customFormat="1" ht="11.1" customHeight="1">
      <c r="A51" s="189"/>
      <c r="B51" s="252"/>
      <c r="C51" s="24"/>
      <c r="D51" s="261"/>
      <c r="E51" s="13"/>
      <c r="F51" s="13"/>
      <c r="G51" s="13"/>
      <c r="H51" s="95"/>
      <c r="I51" s="95"/>
      <c r="J51" s="95"/>
      <c r="K51" s="95"/>
      <c r="L51" s="95"/>
      <c r="M51" s="95"/>
      <c r="N51" s="95"/>
      <c r="O51" s="95"/>
      <c r="P51" s="95"/>
      <c r="Q51" s="95"/>
      <c r="R51" s="95"/>
      <c r="S51" s="95"/>
      <c r="T51" s="95"/>
      <c r="U51" s="95"/>
      <c r="V51" s="95"/>
      <c r="W51" s="95"/>
      <c r="X51" s="95"/>
      <c r="Y51" s="95"/>
      <c r="Z51" s="95"/>
      <c r="AA51" s="95"/>
      <c r="AB51" s="95"/>
      <c r="AC51" s="95"/>
      <c r="AD51" s="95"/>
      <c r="AE51" s="95"/>
    </row>
    <row r="52" spans="1:33">
      <c r="A52" s="46"/>
    </row>
    <row r="53" spans="1:33">
      <c r="A53" s="46"/>
    </row>
    <row r="54" spans="1:33">
      <c r="A54" s="46"/>
    </row>
    <row r="55" spans="1:33">
      <c r="A55" s="46"/>
      <c r="AE55" s="1214"/>
    </row>
    <row r="56" spans="1:33">
      <c r="A56" s="46"/>
    </row>
    <row r="57" spans="1:33">
      <c r="A57" s="46"/>
    </row>
    <row r="58" spans="1:33">
      <c r="A58" s="46"/>
    </row>
    <row r="59" spans="1:33">
      <c r="A59" s="46"/>
    </row>
    <row r="60" spans="1:33">
      <c r="A60" s="46"/>
    </row>
    <row r="61" spans="1:33">
      <c r="A61" s="46"/>
    </row>
  </sheetData>
  <phoneticPr fontId="5"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3828125" right="0.31496062992125984" top="0.74803149606299213" bottom="0.31496062992125984" header="0.31496062992125984" footer="0.31496062992125984"/>
  <pageSetup paperSize="9"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99CCFF"/>
    <pageSetUpPr fitToPage="1"/>
  </sheetPr>
  <dimension ref="A1:AG61"/>
  <sheetViews>
    <sheetView showGridLines="0" view="pageBreakPreview" zoomScaleNormal="130" zoomScaleSheetLayoutView="100" workbookViewId="0">
      <pane xSplit="6" topLeftCell="G1" activePane="topRight" state="frozen"/>
      <selection activeCell="AG82" sqref="AG82:AG87"/>
      <selection pane="topRight" activeCell="AE3" sqref="AE3"/>
    </sheetView>
  </sheetViews>
  <sheetFormatPr defaultColWidth="9" defaultRowHeight="13.5"/>
  <cols>
    <col min="1" max="1" width="1.625" style="91" customWidth="1"/>
    <col min="2" max="2" width="22.625" style="88" bestFit="1" customWidth="1"/>
    <col min="3" max="3" width="2.625" style="87" customWidth="1"/>
    <col min="4" max="5" width="1.625" style="87" customWidth="1"/>
    <col min="6" max="6" width="24.75" style="87" customWidth="1"/>
    <col min="7" max="7" width="0.75" style="87" customWidth="1"/>
    <col min="8" max="30" width="10.625" style="90" hidden="1" customWidth="1"/>
    <col min="31" max="31" width="10.625" style="90" customWidth="1"/>
    <col min="32" max="16384" width="9" style="87"/>
  </cols>
  <sheetData>
    <row r="1" spans="1:33" s="89" customFormat="1" ht="10.5" customHeight="1">
      <c r="A1" s="142"/>
      <c r="B1" s="143"/>
      <c r="C1" s="144"/>
      <c r="D1" s="144"/>
      <c r="E1" s="144"/>
      <c r="F1" s="144"/>
      <c r="G1" s="144"/>
      <c r="H1" s="145"/>
      <c r="I1" s="145"/>
      <c r="J1" s="145"/>
      <c r="K1" s="145"/>
      <c r="L1" s="145"/>
      <c r="M1" s="145"/>
      <c r="N1" s="145"/>
      <c r="O1" s="145"/>
      <c r="P1" s="145"/>
      <c r="Q1" s="145"/>
      <c r="R1" s="145"/>
      <c r="S1" s="145"/>
      <c r="T1" s="145"/>
      <c r="U1" s="145"/>
      <c r="V1" s="145"/>
      <c r="W1" s="145"/>
      <c r="X1" s="145"/>
      <c r="Y1" s="145"/>
      <c r="Z1" s="145"/>
      <c r="AA1" s="145"/>
      <c r="AB1" s="145"/>
      <c r="AC1" s="145"/>
      <c r="AD1" s="145"/>
      <c r="AE1" s="145"/>
    </row>
    <row r="2" spans="1:33" s="89" customFormat="1" ht="15.75" customHeight="1">
      <c r="A2" s="146"/>
      <c r="B2" s="147"/>
      <c r="C2" s="376"/>
      <c r="D2" s="375" t="s">
        <v>435</v>
      </c>
      <c r="E2" s="376"/>
      <c r="F2" s="376"/>
      <c r="G2" s="376"/>
      <c r="H2" s="149"/>
      <c r="I2" s="149"/>
      <c r="J2" s="149"/>
      <c r="K2" s="149"/>
      <c r="L2" s="149"/>
      <c r="M2" s="149"/>
      <c r="N2" s="149"/>
      <c r="O2" s="149"/>
      <c r="P2" s="149"/>
      <c r="Q2" s="149"/>
      <c r="R2" s="149"/>
      <c r="S2" s="149"/>
      <c r="T2" s="149"/>
      <c r="U2" s="149"/>
      <c r="V2" s="149"/>
      <c r="W2" s="149"/>
      <c r="X2" s="149"/>
      <c r="Y2" s="149"/>
      <c r="Z2" s="149"/>
      <c r="AA2" s="149"/>
      <c r="AB2" s="149"/>
      <c r="AC2" s="149"/>
      <c r="AD2" s="149"/>
      <c r="AE2" s="149"/>
    </row>
    <row r="3" spans="1:33" s="101" customFormat="1" ht="20.100000000000001" customHeight="1">
      <c r="A3" s="126"/>
      <c r="B3" s="127"/>
      <c r="C3" s="130"/>
      <c r="D3" s="130"/>
      <c r="E3" s="130"/>
      <c r="F3" s="130"/>
      <c r="G3" s="130"/>
      <c r="H3" s="131" t="s">
        <v>17</v>
      </c>
      <c r="I3" s="131" t="s">
        <v>18</v>
      </c>
      <c r="J3" s="131" t="s">
        <v>10</v>
      </c>
      <c r="K3" s="131" t="s">
        <v>28</v>
      </c>
      <c r="L3" s="131" t="s">
        <v>45</v>
      </c>
      <c r="M3" s="131" t="s">
        <v>59</v>
      </c>
      <c r="N3" s="131" t="s">
        <v>453</v>
      </c>
      <c r="O3" s="131" t="s">
        <v>472</v>
      </c>
      <c r="P3" s="131" t="s">
        <v>484</v>
      </c>
      <c r="Q3" s="131" t="s">
        <v>489</v>
      </c>
      <c r="R3" s="131" t="s">
        <v>506</v>
      </c>
      <c r="S3" s="131" t="s">
        <v>512</v>
      </c>
      <c r="T3" s="131" t="s">
        <v>517</v>
      </c>
      <c r="U3" s="131" t="s">
        <v>528</v>
      </c>
      <c r="V3" s="131" t="s">
        <v>533</v>
      </c>
      <c r="W3" s="131" t="s">
        <v>550</v>
      </c>
      <c r="X3" s="131" t="s">
        <v>547</v>
      </c>
      <c r="Y3" s="131" t="s">
        <v>556</v>
      </c>
      <c r="Z3" s="131" t="s">
        <v>573</v>
      </c>
      <c r="AA3" s="131" t="s">
        <v>579</v>
      </c>
      <c r="AB3" s="131" t="s">
        <v>587</v>
      </c>
      <c r="AC3" s="131" t="s">
        <v>590</v>
      </c>
      <c r="AD3" s="131" t="s">
        <v>601</v>
      </c>
      <c r="AE3" s="1450" t="s">
        <v>608</v>
      </c>
    </row>
    <row r="4" spans="1:33" s="89" customFormat="1" ht="11.1" customHeight="1">
      <c r="A4" s="189"/>
      <c r="B4" s="190"/>
      <c r="C4" s="94"/>
      <c r="D4" s="94"/>
      <c r="E4" s="94"/>
      <c r="F4" s="94"/>
      <c r="G4" s="94"/>
      <c r="H4" s="191"/>
      <c r="I4" s="191"/>
      <c r="J4" s="191"/>
      <c r="K4" s="191"/>
      <c r="L4" s="191"/>
      <c r="M4" s="191"/>
      <c r="N4" s="191"/>
      <c r="O4" s="191"/>
      <c r="P4" s="191"/>
      <c r="Q4" s="191"/>
      <c r="R4" s="191"/>
      <c r="S4" s="191"/>
      <c r="T4" s="191"/>
      <c r="U4" s="191"/>
      <c r="V4" s="191"/>
      <c r="W4" s="191"/>
      <c r="X4" s="191"/>
      <c r="Y4" s="191"/>
      <c r="Z4" s="191"/>
      <c r="AA4" s="191"/>
      <c r="AB4" s="191"/>
      <c r="AC4" s="191"/>
      <c r="AD4" s="191"/>
      <c r="AE4" s="191"/>
    </row>
    <row r="5" spans="1:33" s="89" customFormat="1" ht="11.1" customHeight="1">
      <c r="A5" s="253"/>
      <c r="B5" s="136" t="s">
        <v>114</v>
      </c>
      <c r="C5" s="392"/>
      <c r="D5" s="332" t="s">
        <v>332</v>
      </c>
      <c r="E5" s="340"/>
      <c r="F5" s="340"/>
      <c r="G5" s="340"/>
      <c r="H5" s="278"/>
      <c r="I5" s="278"/>
      <c r="J5" s="278"/>
      <c r="K5" s="278"/>
      <c r="L5" s="212"/>
      <c r="M5" s="319"/>
      <c r="N5" s="319"/>
      <c r="O5" s="319"/>
      <c r="P5" s="319"/>
      <c r="Q5" s="319"/>
      <c r="R5" s="319"/>
      <c r="S5" s="319"/>
      <c r="T5" s="319"/>
      <c r="U5" s="319"/>
      <c r="V5" s="319"/>
      <c r="W5" s="319"/>
      <c r="X5" s="319"/>
      <c r="Y5" s="319"/>
      <c r="Z5" s="319"/>
      <c r="AA5" s="319"/>
      <c r="AB5" s="319"/>
      <c r="AC5" s="319"/>
      <c r="AD5" s="319"/>
      <c r="AE5" s="319" t="s">
        <v>98</v>
      </c>
    </row>
    <row r="6" spans="1:33" s="86" customFormat="1" ht="11.1" customHeight="1">
      <c r="A6" s="158"/>
      <c r="B6" s="137"/>
      <c r="C6" s="52"/>
      <c r="D6" s="672" t="s">
        <v>245</v>
      </c>
      <c r="E6" s="595"/>
      <c r="F6" s="595"/>
      <c r="G6" s="595"/>
      <c r="H6" s="560">
        <v>270133</v>
      </c>
      <c r="I6" s="560">
        <v>285443</v>
      </c>
      <c r="J6" s="560">
        <v>293155</v>
      </c>
      <c r="K6" s="560">
        <v>293171</v>
      </c>
      <c r="L6" s="656">
        <v>296364</v>
      </c>
      <c r="M6" s="656">
        <v>296633</v>
      </c>
      <c r="N6" s="656">
        <v>297398</v>
      </c>
      <c r="O6" s="656">
        <v>302419.34000000003</v>
      </c>
      <c r="P6" s="656">
        <v>308684.68</v>
      </c>
      <c r="Q6" s="656">
        <v>307069.67</v>
      </c>
      <c r="R6" s="656">
        <v>309232</v>
      </c>
      <c r="S6" s="658">
        <v>307787</v>
      </c>
      <c r="T6" s="658">
        <v>311952</v>
      </c>
      <c r="U6" s="658">
        <v>309691</v>
      </c>
      <c r="V6" s="1061">
        <v>313789</v>
      </c>
      <c r="W6" s="1061">
        <v>322804</v>
      </c>
      <c r="X6" s="1435">
        <v>332175.77</v>
      </c>
      <c r="Y6" s="656">
        <v>332638</v>
      </c>
      <c r="Z6" s="656">
        <v>346803</v>
      </c>
      <c r="AA6" s="656">
        <v>354688</v>
      </c>
      <c r="AB6" s="656">
        <v>368516</v>
      </c>
      <c r="AC6" s="656">
        <v>367056</v>
      </c>
      <c r="AD6" s="656">
        <v>376029</v>
      </c>
      <c r="AE6" s="1604">
        <v>380049</v>
      </c>
      <c r="AF6" s="454"/>
    </row>
    <row r="7" spans="1:33" s="86" customFormat="1" ht="11.1" customHeight="1">
      <c r="A7" s="192"/>
      <c r="B7" s="138" t="s">
        <v>116</v>
      </c>
      <c r="C7" s="54"/>
      <c r="D7" s="177" t="s">
        <v>306</v>
      </c>
      <c r="E7" s="17"/>
      <c r="F7" s="17"/>
      <c r="G7" s="17"/>
      <c r="H7" s="34">
        <v>263719</v>
      </c>
      <c r="I7" s="34">
        <v>280827</v>
      </c>
      <c r="J7" s="34">
        <v>288186</v>
      </c>
      <c r="K7" s="34">
        <v>287638</v>
      </c>
      <c r="L7" s="661">
        <v>290461</v>
      </c>
      <c r="M7" s="661">
        <v>291640</v>
      </c>
      <c r="N7" s="622">
        <v>292405</v>
      </c>
      <c r="O7" s="661">
        <v>296711.99000000005</v>
      </c>
      <c r="P7" s="661">
        <v>302733.78999999998</v>
      </c>
      <c r="Q7" s="661">
        <v>300881.75</v>
      </c>
      <c r="R7" s="622">
        <v>302734.27</v>
      </c>
      <c r="S7" s="623">
        <v>301994</v>
      </c>
      <c r="T7" s="623">
        <v>305865</v>
      </c>
      <c r="U7" s="623">
        <v>304181</v>
      </c>
      <c r="V7" s="1261">
        <v>307978</v>
      </c>
      <c r="W7" s="1261">
        <v>317345</v>
      </c>
      <c r="X7" s="621">
        <v>326564.77</v>
      </c>
      <c r="Y7" s="621">
        <v>327666</v>
      </c>
      <c r="Z7" s="621">
        <v>342122</v>
      </c>
      <c r="AA7" s="621">
        <v>350507</v>
      </c>
      <c r="AB7" s="621">
        <v>364567</v>
      </c>
      <c r="AC7" s="621">
        <v>362721</v>
      </c>
      <c r="AD7" s="621">
        <v>372463</v>
      </c>
      <c r="AE7" s="1605">
        <v>376594</v>
      </c>
    </row>
    <row r="8" spans="1:33" s="86" customFormat="1" ht="11.1" customHeight="1">
      <c r="A8" s="234"/>
      <c r="B8" s="139"/>
      <c r="C8" s="18"/>
      <c r="D8" s="177" t="s">
        <v>307</v>
      </c>
      <c r="E8" s="17"/>
      <c r="F8" s="17"/>
      <c r="G8" s="17"/>
      <c r="H8" s="34">
        <v>2609</v>
      </c>
      <c r="I8" s="34">
        <v>2037</v>
      </c>
      <c r="J8" s="34">
        <v>2320</v>
      </c>
      <c r="K8" s="34">
        <v>2890</v>
      </c>
      <c r="L8" s="661">
        <v>2650</v>
      </c>
      <c r="M8" s="661">
        <v>2342</v>
      </c>
      <c r="N8" s="661">
        <v>1929</v>
      </c>
      <c r="O8" s="661">
        <v>1805</v>
      </c>
      <c r="P8" s="661">
        <v>3067.85</v>
      </c>
      <c r="Q8" s="661">
        <v>2768.03</v>
      </c>
      <c r="R8" s="661">
        <v>2851.84</v>
      </c>
      <c r="S8" s="663">
        <v>2269</v>
      </c>
      <c r="T8" s="663">
        <v>2263</v>
      </c>
      <c r="U8" s="663">
        <v>2536</v>
      </c>
      <c r="V8" s="1068">
        <v>2363</v>
      </c>
      <c r="W8" s="1068">
        <v>2542</v>
      </c>
      <c r="X8" s="661">
        <v>2560</v>
      </c>
      <c r="Y8" s="661">
        <v>2518</v>
      </c>
      <c r="Z8" s="661">
        <v>2048</v>
      </c>
      <c r="AA8" s="661">
        <v>2252</v>
      </c>
      <c r="AB8" s="661">
        <v>2265</v>
      </c>
      <c r="AC8" s="661">
        <v>2108</v>
      </c>
      <c r="AD8" s="661">
        <v>1848</v>
      </c>
      <c r="AE8" s="1606">
        <v>1829</v>
      </c>
      <c r="AG8" s="454"/>
    </row>
    <row r="9" spans="1:33" s="86" customFormat="1" ht="11.1" customHeight="1">
      <c r="A9" s="237"/>
      <c r="B9" s="141" t="s">
        <v>150</v>
      </c>
      <c r="C9" s="18"/>
      <c r="D9" s="177" t="s">
        <v>308</v>
      </c>
      <c r="E9" s="17"/>
      <c r="F9" s="17"/>
      <c r="G9" s="17"/>
      <c r="H9" s="34">
        <v>1994</v>
      </c>
      <c r="I9" s="34">
        <v>1746</v>
      </c>
      <c r="J9" s="34">
        <v>1610</v>
      </c>
      <c r="K9" s="34">
        <v>1876</v>
      </c>
      <c r="L9" s="661">
        <v>2163</v>
      </c>
      <c r="M9" s="661">
        <v>1710</v>
      </c>
      <c r="N9" s="661">
        <v>1780</v>
      </c>
      <c r="O9" s="661">
        <v>2931</v>
      </c>
      <c r="P9" s="661">
        <v>1522.87</v>
      </c>
      <c r="Q9" s="661">
        <v>1943.96</v>
      </c>
      <c r="R9" s="661">
        <v>2060.69</v>
      </c>
      <c r="S9" s="663">
        <v>1938</v>
      </c>
      <c r="T9" s="663">
        <v>2058</v>
      </c>
      <c r="U9" s="663">
        <v>1914</v>
      </c>
      <c r="V9" s="1068">
        <v>2209</v>
      </c>
      <c r="W9" s="1068">
        <v>1959</v>
      </c>
      <c r="X9" s="661">
        <v>2046</v>
      </c>
      <c r="Y9" s="661">
        <v>1637</v>
      </c>
      <c r="Z9" s="661">
        <v>1692</v>
      </c>
      <c r="AA9" s="661">
        <v>1199</v>
      </c>
      <c r="AB9" s="661">
        <v>1166</v>
      </c>
      <c r="AC9" s="661">
        <v>1474</v>
      </c>
      <c r="AD9" s="661">
        <v>1022</v>
      </c>
      <c r="AE9" s="1606">
        <v>929</v>
      </c>
    </row>
    <row r="10" spans="1:33" s="86" customFormat="1" ht="11.1" customHeight="1">
      <c r="A10" s="237"/>
      <c r="B10" s="141" t="s">
        <v>119</v>
      </c>
      <c r="C10" s="18"/>
      <c r="D10" s="177" t="s">
        <v>309</v>
      </c>
      <c r="E10" s="17"/>
      <c r="F10" s="17"/>
      <c r="G10" s="17"/>
      <c r="H10" s="34">
        <v>700</v>
      </c>
      <c r="I10" s="34">
        <v>445</v>
      </c>
      <c r="J10" s="34">
        <v>435</v>
      </c>
      <c r="K10" s="34">
        <v>422</v>
      </c>
      <c r="L10" s="661">
        <v>552</v>
      </c>
      <c r="M10" s="661">
        <v>630</v>
      </c>
      <c r="N10" s="661">
        <v>696</v>
      </c>
      <c r="O10" s="661">
        <v>349.89</v>
      </c>
      <c r="P10" s="661">
        <v>647.02</v>
      </c>
      <c r="Q10" s="661">
        <v>669.88</v>
      </c>
      <c r="R10" s="661">
        <v>710.28</v>
      </c>
      <c r="S10" s="663">
        <v>636</v>
      </c>
      <c r="T10" s="663">
        <v>768</v>
      </c>
      <c r="U10" s="663">
        <v>322</v>
      </c>
      <c r="V10" s="1068">
        <v>365</v>
      </c>
      <c r="W10" s="1068">
        <v>331</v>
      </c>
      <c r="X10" s="661">
        <v>310</v>
      </c>
      <c r="Y10" s="661">
        <v>289</v>
      </c>
      <c r="Z10" s="661">
        <v>376</v>
      </c>
      <c r="AA10" s="661">
        <v>255</v>
      </c>
      <c r="AB10" s="661">
        <v>167</v>
      </c>
      <c r="AC10" s="661">
        <v>245</v>
      </c>
      <c r="AD10" s="661">
        <v>225</v>
      </c>
      <c r="AE10" s="1606">
        <v>239</v>
      </c>
    </row>
    <row r="11" spans="1:33" s="86" customFormat="1" ht="11.1" customHeight="1">
      <c r="A11" s="237"/>
      <c r="B11" s="141" t="s">
        <v>120</v>
      </c>
      <c r="C11" s="18"/>
      <c r="D11" s="723" t="s">
        <v>310</v>
      </c>
      <c r="E11" s="706"/>
      <c r="F11" s="706"/>
      <c r="G11" s="706"/>
      <c r="H11" s="625">
        <v>1111</v>
      </c>
      <c r="I11" s="625">
        <v>388</v>
      </c>
      <c r="J11" s="625">
        <v>604</v>
      </c>
      <c r="K11" s="625">
        <v>345</v>
      </c>
      <c r="L11" s="626">
        <v>538</v>
      </c>
      <c r="M11" s="626">
        <v>311</v>
      </c>
      <c r="N11" s="626">
        <v>588</v>
      </c>
      <c r="O11" s="661">
        <v>621.13</v>
      </c>
      <c r="P11" s="661">
        <v>713.15</v>
      </c>
      <c r="Q11" s="661">
        <v>806.05</v>
      </c>
      <c r="R11" s="626">
        <v>875.42</v>
      </c>
      <c r="S11" s="627">
        <v>950</v>
      </c>
      <c r="T11" s="627">
        <v>998</v>
      </c>
      <c r="U11" s="627">
        <v>738</v>
      </c>
      <c r="V11" s="1120">
        <v>874</v>
      </c>
      <c r="W11" s="1120">
        <v>627</v>
      </c>
      <c r="X11" s="626">
        <v>695</v>
      </c>
      <c r="Y11" s="626">
        <v>528</v>
      </c>
      <c r="Z11" s="626">
        <v>565</v>
      </c>
      <c r="AA11" s="626">
        <v>475</v>
      </c>
      <c r="AB11" s="626">
        <v>351</v>
      </c>
      <c r="AC11" s="626">
        <v>508</v>
      </c>
      <c r="AD11" s="626">
        <v>471</v>
      </c>
      <c r="AE11" s="1607">
        <v>458</v>
      </c>
    </row>
    <row r="12" spans="1:33" s="86" customFormat="1" ht="11.1" customHeight="1">
      <c r="A12" s="234"/>
      <c r="B12" s="141" t="s">
        <v>121</v>
      </c>
      <c r="C12" s="18"/>
      <c r="D12" s="249" t="s">
        <v>311</v>
      </c>
      <c r="E12" s="249"/>
      <c r="F12" s="249"/>
      <c r="G12" s="249"/>
      <c r="H12" s="687">
        <v>3805</v>
      </c>
      <c r="I12" s="687">
        <v>2579</v>
      </c>
      <c r="J12" s="687">
        <v>2649</v>
      </c>
      <c r="K12" s="687">
        <v>2643</v>
      </c>
      <c r="L12" s="687">
        <v>3253</v>
      </c>
      <c r="M12" s="687">
        <v>2651</v>
      </c>
      <c r="N12" s="696">
        <v>3064</v>
      </c>
      <c r="O12" s="697">
        <v>3902.02</v>
      </c>
      <c r="P12" s="696">
        <v>2883.04</v>
      </c>
      <c r="Q12" s="696">
        <v>3419.8900000000003</v>
      </c>
      <c r="R12" s="696">
        <v>3646.3900000000003</v>
      </c>
      <c r="S12" s="698">
        <v>3523.96</v>
      </c>
      <c r="T12" s="698">
        <v>3824</v>
      </c>
      <c r="U12" s="698">
        <v>2974</v>
      </c>
      <c r="V12" s="1143">
        <v>3448</v>
      </c>
      <c r="W12" s="1143">
        <v>2917</v>
      </c>
      <c r="X12" s="697">
        <v>3051</v>
      </c>
      <c r="Y12" s="697">
        <v>2454</v>
      </c>
      <c r="Z12" s="697">
        <v>2633</v>
      </c>
      <c r="AA12" s="697">
        <v>1929</v>
      </c>
      <c r="AB12" s="697">
        <v>1684</v>
      </c>
      <c r="AC12" s="697">
        <v>2227</v>
      </c>
      <c r="AD12" s="697">
        <v>1718</v>
      </c>
      <c r="AE12" s="1608">
        <v>1626</v>
      </c>
      <c r="AF12" s="454"/>
    </row>
    <row r="13" spans="1:33" s="86" customFormat="1" ht="10.5" customHeight="1">
      <c r="A13" s="234"/>
      <c r="B13" s="372" t="s">
        <v>122</v>
      </c>
      <c r="C13" s="18"/>
      <c r="D13" s="598" t="s">
        <v>312</v>
      </c>
      <c r="E13" s="598"/>
      <c r="F13" s="598"/>
      <c r="G13" s="598"/>
      <c r="H13" s="724">
        <v>1.41</v>
      </c>
      <c r="I13" s="724">
        <v>0.9</v>
      </c>
      <c r="J13" s="724">
        <v>0.9</v>
      </c>
      <c r="K13" s="724">
        <v>0.9</v>
      </c>
      <c r="L13" s="724">
        <v>1.1000000000000001</v>
      </c>
      <c r="M13" s="724">
        <v>0.89</v>
      </c>
      <c r="N13" s="724">
        <v>1.03</v>
      </c>
      <c r="O13" s="724">
        <v>1.29</v>
      </c>
      <c r="P13" s="724">
        <v>0.93</v>
      </c>
      <c r="Q13" s="724">
        <v>1.1100000000000001</v>
      </c>
      <c r="R13" s="724">
        <v>1.18</v>
      </c>
      <c r="S13" s="725">
        <v>1.1399999999999999</v>
      </c>
      <c r="T13" s="725">
        <v>1.23</v>
      </c>
      <c r="U13" s="725">
        <v>0.96</v>
      </c>
      <c r="V13" s="1337">
        <v>1.1000000000000001</v>
      </c>
      <c r="W13" s="1337">
        <v>0.9</v>
      </c>
      <c r="X13" s="724">
        <v>0.92</v>
      </c>
      <c r="Y13" s="724">
        <v>0.74</v>
      </c>
      <c r="Z13" s="724">
        <v>0.76</v>
      </c>
      <c r="AA13" s="724">
        <v>0.54</v>
      </c>
      <c r="AB13" s="724">
        <v>0.46</v>
      </c>
      <c r="AC13" s="724">
        <v>0.61</v>
      </c>
      <c r="AD13" s="724">
        <v>0.46</v>
      </c>
      <c r="AE13" s="1609">
        <v>0.42783956805569806</v>
      </c>
      <c r="AF13" s="457"/>
    </row>
    <row r="14" spans="1:33" s="86" customFormat="1" ht="9" customHeight="1">
      <c r="A14" s="234"/>
      <c r="B14" s="141" t="s">
        <v>124</v>
      </c>
      <c r="C14" s="18"/>
      <c r="D14" s="618" t="s">
        <v>313</v>
      </c>
      <c r="E14" s="618"/>
      <c r="F14" s="618"/>
      <c r="G14" s="532"/>
      <c r="H14" s="696">
        <v>6414</v>
      </c>
      <c r="I14" s="696">
        <v>4616</v>
      </c>
      <c r="J14" s="697">
        <v>4969</v>
      </c>
      <c r="K14" s="696">
        <v>5533</v>
      </c>
      <c r="L14" s="696">
        <v>5903</v>
      </c>
      <c r="M14" s="696">
        <v>4993</v>
      </c>
      <c r="N14" s="696">
        <v>4993</v>
      </c>
      <c r="O14" s="687">
        <v>5707</v>
      </c>
      <c r="P14" s="687">
        <v>5950.8899999999994</v>
      </c>
      <c r="Q14" s="687">
        <v>6187.92</v>
      </c>
      <c r="R14" s="696">
        <v>6498.2300000000005</v>
      </c>
      <c r="S14" s="698">
        <v>5792.54</v>
      </c>
      <c r="T14" s="698">
        <v>6087</v>
      </c>
      <c r="U14" s="698">
        <v>5510</v>
      </c>
      <c r="V14" s="1143">
        <v>5811</v>
      </c>
      <c r="W14" s="1143">
        <v>5459</v>
      </c>
      <c r="X14" s="697">
        <v>5611</v>
      </c>
      <c r="Y14" s="697">
        <v>4972</v>
      </c>
      <c r="Z14" s="697">
        <v>4681</v>
      </c>
      <c r="AA14" s="697">
        <v>4181</v>
      </c>
      <c r="AB14" s="697">
        <v>3949</v>
      </c>
      <c r="AC14" s="697">
        <v>4335</v>
      </c>
      <c r="AD14" s="697">
        <v>3566</v>
      </c>
      <c r="AE14" s="1608">
        <v>3455</v>
      </c>
      <c r="AF14" s="454"/>
    </row>
    <row r="15" spans="1:33" s="86" customFormat="1" ht="9.75" customHeight="1">
      <c r="A15" s="234"/>
      <c r="B15" s="141" t="s">
        <v>126</v>
      </c>
      <c r="C15" s="18"/>
      <c r="D15" s="726" t="s">
        <v>314</v>
      </c>
      <c r="E15" s="598"/>
      <c r="F15" s="598"/>
      <c r="G15" s="598"/>
      <c r="H15" s="724">
        <v>2.37</v>
      </c>
      <c r="I15" s="724">
        <v>1.62</v>
      </c>
      <c r="J15" s="724">
        <v>1.7</v>
      </c>
      <c r="K15" s="724">
        <v>1.89</v>
      </c>
      <c r="L15" s="724">
        <v>1.99</v>
      </c>
      <c r="M15" s="724">
        <v>1.68</v>
      </c>
      <c r="N15" s="724">
        <v>1.68</v>
      </c>
      <c r="O15" s="719">
        <v>1.89</v>
      </c>
      <c r="P15" s="719">
        <v>1.93</v>
      </c>
      <c r="Q15" s="719">
        <v>2.02</v>
      </c>
      <c r="R15" s="724">
        <v>2.1</v>
      </c>
      <c r="S15" s="725">
        <v>1.88</v>
      </c>
      <c r="T15" s="725">
        <v>1.95</v>
      </c>
      <c r="U15" s="725">
        <v>1.78</v>
      </c>
      <c r="V15" s="1337">
        <v>1.85</v>
      </c>
      <c r="W15" s="1337">
        <v>1.69</v>
      </c>
      <c r="X15" s="724">
        <v>1.69</v>
      </c>
      <c r="Y15" s="724">
        <v>1.49</v>
      </c>
      <c r="Z15" s="724">
        <v>1.35</v>
      </c>
      <c r="AA15" s="724">
        <v>1.1787824792493684</v>
      </c>
      <c r="AB15" s="724">
        <v>1.07</v>
      </c>
      <c r="AC15" s="724">
        <v>1.18</v>
      </c>
      <c r="AD15" s="724">
        <v>0.95</v>
      </c>
      <c r="AE15" s="1609">
        <v>0.90909330112695985</v>
      </c>
      <c r="AF15" s="457"/>
    </row>
    <row r="16" spans="1:33" s="86" customFormat="1" ht="11.25" customHeight="1">
      <c r="A16" s="237"/>
      <c r="B16" s="141" t="s">
        <v>128</v>
      </c>
      <c r="C16" s="18"/>
      <c r="D16" s="249" t="s">
        <v>322</v>
      </c>
      <c r="E16" s="249"/>
      <c r="F16" s="249"/>
      <c r="G16" s="249"/>
      <c r="H16" s="719">
        <v>129.01</v>
      </c>
      <c r="I16" s="719">
        <v>169.46</v>
      </c>
      <c r="J16" s="719">
        <v>170.67</v>
      </c>
      <c r="K16" s="719">
        <v>177.12</v>
      </c>
      <c r="L16" s="719">
        <v>153.22999999999999</v>
      </c>
      <c r="M16" s="719">
        <v>177.75</v>
      </c>
      <c r="N16" s="720">
        <v>155.76</v>
      </c>
      <c r="O16" s="721">
        <v>129.25</v>
      </c>
      <c r="P16" s="720">
        <v>168.7</v>
      </c>
      <c r="Q16" s="720">
        <v>150.9</v>
      </c>
      <c r="R16" s="720">
        <v>143.47</v>
      </c>
      <c r="S16" s="722">
        <v>146.74</v>
      </c>
      <c r="T16" s="722">
        <v>137.75</v>
      </c>
      <c r="U16" s="722">
        <v>154.19</v>
      </c>
      <c r="V16" s="1178">
        <v>139.5</v>
      </c>
      <c r="W16" s="1178">
        <v>156.83000000000001</v>
      </c>
      <c r="X16" s="721">
        <v>148.25</v>
      </c>
      <c r="Y16" s="721">
        <v>175.35</v>
      </c>
      <c r="Z16" s="721">
        <v>172.18</v>
      </c>
      <c r="AA16" s="721">
        <v>223.81</v>
      </c>
      <c r="AB16" s="721">
        <v>251.96</v>
      </c>
      <c r="AC16" s="721">
        <v>201.97</v>
      </c>
      <c r="AD16" s="721">
        <v>270.35000000000002</v>
      </c>
      <c r="AE16" s="1636">
        <v>284.19</v>
      </c>
    </row>
    <row r="17" spans="1:32" s="86" customFormat="1" ht="11.25" customHeight="1">
      <c r="A17" s="234"/>
      <c r="B17" s="141" t="s">
        <v>130</v>
      </c>
      <c r="C17" s="18"/>
      <c r="D17" s="249" t="s">
        <v>317</v>
      </c>
      <c r="E17" s="249"/>
      <c r="F17" s="249"/>
      <c r="G17" s="249"/>
      <c r="H17" s="719">
        <v>65.489999999999995</v>
      </c>
      <c r="I17" s="719">
        <v>70.819999999999993</v>
      </c>
      <c r="J17" s="719">
        <v>68.17</v>
      </c>
      <c r="K17" s="719">
        <v>66.62</v>
      </c>
      <c r="L17" s="719">
        <v>63.12</v>
      </c>
      <c r="M17" s="719">
        <v>77.680000000000007</v>
      </c>
      <c r="N17" s="724">
        <v>79.47</v>
      </c>
      <c r="O17" s="724">
        <v>65.91</v>
      </c>
      <c r="P17" s="724">
        <v>88.06</v>
      </c>
      <c r="Q17" s="724">
        <v>85.73</v>
      </c>
      <c r="R17" s="724">
        <v>80.67</v>
      </c>
      <c r="S17" s="725">
        <v>82.68</v>
      </c>
      <c r="T17" s="725">
        <v>78.31</v>
      </c>
      <c r="U17" s="725">
        <v>81.03</v>
      </c>
      <c r="V17" s="1337">
        <v>74.12</v>
      </c>
      <c r="W17" s="1337">
        <v>79.2</v>
      </c>
      <c r="X17" s="724">
        <v>85.07</v>
      </c>
      <c r="Y17" s="724">
        <v>100.24</v>
      </c>
      <c r="Z17" s="724">
        <v>100.15</v>
      </c>
      <c r="AA17" s="724">
        <v>121.37</v>
      </c>
      <c r="AB17" s="724">
        <v>130.34</v>
      </c>
      <c r="AC17" s="724">
        <v>112.35</v>
      </c>
      <c r="AD17" s="724">
        <v>146.04</v>
      </c>
      <c r="AE17" s="1609">
        <v>169.77</v>
      </c>
    </row>
    <row r="18" spans="1:32" s="86" customFormat="1" ht="11.1" customHeight="1">
      <c r="A18" s="234"/>
      <c r="B18" s="141" t="s">
        <v>132</v>
      </c>
      <c r="C18" s="18"/>
      <c r="D18" s="672" t="s">
        <v>318</v>
      </c>
      <c r="E18" s="595"/>
      <c r="F18" s="595"/>
      <c r="G18" s="595"/>
      <c r="H18" s="728">
        <v>0.6</v>
      </c>
      <c r="I18" s="728">
        <v>0.59</v>
      </c>
      <c r="J18" s="728">
        <v>0.55000000000000004</v>
      </c>
      <c r="K18" s="728">
        <v>0.55000000000000004</v>
      </c>
      <c r="L18" s="729">
        <v>0.63</v>
      </c>
      <c r="M18" s="729">
        <v>0.48</v>
      </c>
      <c r="N18" s="729">
        <v>0.36</v>
      </c>
      <c r="O18" s="164">
        <v>0.47</v>
      </c>
      <c r="P18" s="164">
        <v>0.64</v>
      </c>
      <c r="Q18" s="164">
        <v>0.5</v>
      </c>
      <c r="R18" s="729">
        <v>0.74</v>
      </c>
      <c r="S18" s="730">
        <v>0.72</v>
      </c>
      <c r="T18" s="730">
        <v>0.83</v>
      </c>
      <c r="U18" s="730">
        <v>0.69</v>
      </c>
      <c r="V18" s="1411">
        <v>0.84</v>
      </c>
      <c r="W18" s="1411">
        <v>0.67</v>
      </c>
      <c r="X18" s="739">
        <v>0.6</v>
      </c>
      <c r="Y18" s="729">
        <v>0.5</v>
      </c>
      <c r="Z18" s="729">
        <v>0.47</v>
      </c>
      <c r="AA18" s="729">
        <v>0.37</v>
      </c>
      <c r="AB18" s="729">
        <v>0.28000000000000003</v>
      </c>
      <c r="AC18" s="729">
        <v>0.43</v>
      </c>
      <c r="AD18" s="729">
        <v>0.28999999999999998</v>
      </c>
      <c r="AE18" s="1612">
        <v>0.28124702068834018</v>
      </c>
    </row>
    <row r="19" spans="1:32" s="86" customFormat="1" ht="11.1" customHeight="1">
      <c r="A19" s="239"/>
      <c r="B19" s="140" t="s">
        <v>333</v>
      </c>
      <c r="C19" s="18"/>
      <c r="D19" s="177" t="s">
        <v>319</v>
      </c>
      <c r="E19" s="17"/>
      <c r="F19" s="17"/>
      <c r="G19" s="17"/>
      <c r="H19" s="731">
        <v>267162</v>
      </c>
      <c r="I19" s="731">
        <v>282659</v>
      </c>
      <c r="J19" s="731">
        <v>290519</v>
      </c>
      <c r="K19" s="731">
        <v>290835</v>
      </c>
      <c r="L19" s="732">
        <v>294062</v>
      </c>
      <c r="M19" s="732">
        <v>294579</v>
      </c>
      <c r="N19" s="733">
        <v>295350</v>
      </c>
      <c r="O19" s="734">
        <v>300417</v>
      </c>
      <c r="P19" s="733">
        <v>306600.96000000002</v>
      </c>
      <c r="Q19" s="733">
        <v>305040.62</v>
      </c>
      <c r="R19" s="733">
        <v>306899.05</v>
      </c>
      <c r="S19" s="735">
        <v>305386.72000000003</v>
      </c>
      <c r="T19" s="735">
        <v>309721</v>
      </c>
      <c r="U19" s="735">
        <v>307551</v>
      </c>
      <c r="V19" s="1339">
        <v>311639</v>
      </c>
      <c r="W19" s="1339">
        <v>320622</v>
      </c>
      <c r="X19" s="734">
        <v>330080</v>
      </c>
      <c r="Y19" s="734">
        <v>330596</v>
      </c>
      <c r="Z19" s="734">
        <v>344597</v>
      </c>
      <c r="AA19" s="734">
        <v>352545</v>
      </c>
      <c r="AB19" s="734">
        <v>366386</v>
      </c>
      <c r="AC19" s="734">
        <v>364702</v>
      </c>
      <c r="AD19" s="734">
        <v>373648</v>
      </c>
      <c r="AE19" s="1613">
        <v>377604</v>
      </c>
    </row>
    <row r="20" spans="1:32" s="86" customFormat="1" ht="11.1" customHeight="1">
      <c r="A20" s="234"/>
      <c r="B20" s="141" t="s">
        <v>134</v>
      </c>
      <c r="C20" s="18"/>
      <c r="D20" s="177" t="s">
        <v>320</v>
      </c>
      <c r="E20" s="17"/>
      <c r="F20" s="17"/>
      <c r="G20" s="17"/>
      <c r="H20" s="731">
        <v>1594</v>
      </c>
      <c r="I20" s="731">
        <v>1672</v>
      </c>
      <c r="J20" s="731">
        <v>1608</v>
      </c>
      <c r="K20" s="731">
        <v>1608</v>
      </c>
      <c r="L20" s="732">
        <v>1848</v>
      </c>
      <c r="M20" s="732">
        <v>1410</v>
      </c>
      <c r="N20" s="737">
        <v>1058</v>
      </c>
      <c r="O20" s="737">
        <v>1405</v>
      </c>
      <c r="P20" s="737">
        <v>1952.95</v>
      </c>
      <c r="Q20" s="737">
        <v>1528.52</v>
      </c>
      <c r="R20" s="737">
        <v>2268.9499999999998</v>
      </c>
      <c r="S20" s="738">
        <v>2210</v>
      </c>
      <c r="T20" s="738">
        <v>2571</v>
      </c>
      <c r="U20" s="738">
        <v>2131</v>
      </c>
      <c r="V20" s="1340">
        <v>2626</v>
      </c>
      <c r="W20" s="1340">
        <v>2156</v>
      </c>
      <c r="X20" s="737">
        <v>1996</v>
      </c>
      <c r="Y20" s="737">
        <v>1653</v>
      </c>
      <c r="Z20" s="737">
        <v>1633</v>
      </c>
      <c r="AA20" s="737">
        <v>1310</v>
      </c>
      <c r="AB20" s="737">
        <v>1009</v>
      </c>
      <c r="AC20" s="737">
        <v>1554</v>
      </c>
      <c r="AD20" s="737">
        <v>1094</v>
      </c>
      <c r="AE20" s="1614">
        <v>1062</v>
      </c>
    </row>
    <row r="21" spans="1:32" s="86" customFormat="1" ht="11.1" customHeight="1">
      <c r="A21" s="234"/>
      <c r="B21" s="141" t="s">
        <v>135</v>
      </c>
      <c r="C21" s="18"/>
      <c r="D21" s="672" t="s">
        <v>324</v>
      </c>
      <c r="E21" s="743"/>
      <c r="F21" s="743"/>
      <c r="G21" s="743"/>
      <c r="H21" s="601">
        <v>0.34</v>
      </c>
      <c r="I21" s="601">
        <v>0.54</v>
      </c>
      <c r="J21" s="601">
        <v>0.45</v>
      </c>
      <c r="K21" s="601">
        <v>0.19</v>
      </c>
      <c r="L21" s="602">
        <v>0.59170039428599264</v>
      </c>
      <c r="M21" s="602">
        <v>0.40257988241655368</v>
      </c>
      <c r="N21" s="602">
        <v>0.56000000000000005</v>
      </c>
      <c r="O21" s="611">
        <v>0.75599209582193461</v>
      </c>
      <c r="P21" s="611">
        <v>0.63409775871048646</v>
      </c>
      <c r="Q21" s="611">
        <v>1.07</v>
      </c>
      <c r="R21" s="602">
        <v>0.34885653279580181</v>
      </c>
      <c r="S21" s="603">
        <v>0.56166643286957008</v>
      </c>
      <c r="T21" s="603">
        <v>0.57866692423137567</v>
      </c>
      <c r="U21" s="603">
        <v>0.56999999999999995</v>
      </c>
      <c r="V21" s="1081">
        <v>0.33</v>
      </c>
      <c r="W21" s="1081">
        <v>0.38</v>
      </c>
      <c r="X21" s="1436">
        <v>0.44</v>
      </c>
      <c r="Y21" s="602">
        <v>0.44</v>
      </c>
      <c r="Z21" s="602">
        <v>0.53</v>
      </c>
      <c r="AA21" s="602">
        <v>0.1</v>
      </c>
      <c r="AB21" s="602">
        <v>0.23</v>
      </c>
      <c r="AC21" s="602">
        <v>0.44</v>
      </c>
      <c r="AD21" s="602">
        <v>0.34</v>
      </c>
      <c r="AE21" s="1635">
        <v>0.44</v>
      </c>
    </row>
    <row r="22" spans="1:32" s="86" customFormat="1" ht="11.1" customHeight="1">
      <c r="A22" s="234"/>
      <c r="B22" s="1541" t="s">
        <v>570</v>
      </c>
      <c r="C22" s="18"/>
      <c r="D22" s="740" t="s">
        <v>325</v>
      </c>
      <c r="E22" s="741"/>
      <c r="F22" s="741"/>
      <c r="G22" s="348"/>
      <c r="H22" s="276">
        <v>233</v>
      </c>
      <c r="I22" s="276">
        <v>384</v>
      </c>
      <c r="J22" s="620">
        <v>328</v>
      </c>
      <c r="K22" s="276">
        <v>139</v>
      </c>
      <c r="L22" s="622">
        <v>442</v>
      </c>
      <c r="M22" s="622">
        <v>301</v>
      </c>
      <c r="N22" s="622">
        <v>411</v>
      </c>
      <c r="O22" s="621">
        <v>570</v>
      </c>
      <c r="P22" s="622">
        <v>488</v>
      </c>
      <c r="Q22" s="622">
        <v>826</v>
      </c>
      <c r="R22" s="622">
        <v>266</v>
      </c>
      <c r="S22" s="623">
        <v>431</v>
      </c>
      <c r="T22" s="623">
        <v>455</v>
      </c>
      <c r="U22" s="623">
        <v>448</v>
      </c>
      <c r="V22" s="1261">
        <v>254</v>
      </c>
      <c r="W22" s="1261">
        <v>307</v>
      </c>
      <c r="X22" s="621">
        <v>542</v>
      </c>
      <c r="Y22" s="621">
        <v>370</v>
      </c>
      <c r="Z22" s="621">
        <v>459</v>
      </c>
      <c r="AA22" s="621">
        <v>92</v>
      </c>
      <c r="AB22" s="621">
        <v>212</v>
      </c>
      <c r="AC22" s="621">
        <v>403</v>
      </c>
      <c r="AD22" s="621">
        <v>317</v>
      </c>
      <c r="AE22" s="1605">
        <v>413</v>
      </c>
    </row>
    <row r="23" spans="1:32" s="86" customFormat="1" ht="11.1" customHeight="1">
      <c r="A23" s="234"/>
      <c r="B23" s="141" t="s">
        <v>136</v>
      </c>
      <c r="C23" s="18"/>
      <c r="D23" s="723" t="s">
        <v>326</v>
      </c>
      <c r="E23" s="723"/>
      <c r="F23" s="723"/>
      <c r="G23" s="723"/>
      <c r="H23" s="625">
        <v>270133</v>
      </c>
      <c r="I23" s="625">
        <v>285443</v>
      </c>
      <c r="J23" s="625">
        <v>293155</v>
      </c>
      <c r="K23" s="625">
        <v>293171</v>
      </c>
      <c r="L23" s="626">
        <v>296364</v>
      </c>
      <c r="M23" s="626">
        <v>296633</v>
      </c>
      <c r="N23" s="626">
        <v>297398</v>
      </c>
      <c r="O23" s="626">
        <v>302419</v>
      </c>
      <c r="P23" s="626">
        <v>308684.68</v>
      </c>
      <c r="Q23" s="626">
        <v>307069.67</v>
      </c>
      <c r="R23" s="626">
        <v>309232</v>
      </c>
      <c r="S23" s="627">
        <v>307787</v>
      </c>
      <c r="T23" s="627">
        <v>311952</v>
      </c>
      <c r="U23" s="627">
        <v>309691</v>
      </c>
      <c r="V23" s="1120">
        <v>313789</v>
      </c>
      <c r="W23" s="1120">
        <v>322804</v>
      </c>
      <c r="X23" s="626">
        <v>332176</v>
      </c>
      <c r="Y23" s="626">
        <v>332638</v>
      </c>
      <c r="Z23" s="626">
        <v>346803</v>
      </c>
      <c r="AA23" s="626">
        <v>354688</v>
      </c>
      <c r="AB23" s="626">
        <v>368516</v>
      </c>
      <c r="AC23" s="626">
        <v>367056</v>
      </c>
      <c r="AD23" s="626">
        <v>376029</v>
      </c>
      <c r="AE23" s="1607">
        <v>380049</v>
      </c>
    </row>
    <row r="24" spans="1:32" s="86" customFormat="1" ht="11.1" customHeight="1">
      <c r="A24" s="241"/>
      <c r="B24" s="141" t="s">
        <v>138</v>
      </c>
      <c r="C24" s="18"/>
      <c r="D24" s="177"/>
      <c r="E24" s="177"/>
      <c r="F24" s="177"/>
      <c r="G24" s="177"/>
      <c r="H24" s="34"/>
      <c r="I24" s="34"/>
      <c r="J24" s="34"/>
      <c r="K24" s="34"/>
      <c r="L24" s="34"/>
      <c r="M24" s="34"/>
      <c r="N24" s="34"/>
      <c r="O24" s="34"/>
      <c r="P24" s="34"/>
      <c r="Q24" s="34"/>
      <c r="R24" s="34"/>
      <c r="S24" s="277"/>
      <c r="T24" s="277"/>
      <c r="U24" s="277"/>
      <c r="V24" s="277"/>
      <c r="W24" s="277"/>
      <c r="X24" s="277"/>
      <c r="Y24" s="1207"/>
      <c r="Z24" s="1207"/>
      <c r="AA24" s="1207"/>
      <c r="AB24" s="1207"/>
      <c r="AC24" s="1207"/>
      <c r="AD24" s="1207"/>
      <c r="AE24" s="1647"/>
      <c r="AF24" s="1207"/>
    </row>
    <row r="25" spans="1:32" s="86" customFormat="1" ht="11.1" customHeight="1">
      <c r="A25" s="234"/>
      <c r="B25" s="141" t="s">
        <v>140</v>
      </c>
      <c r="C25" s="379"/>
      <c r="D25" s="340" t="s">
        <v>334</v>
      </c>
      <c r="E25" s="392"/>
      <c r="F25" s="392"/>
      <c r="G25" s="392"/>
      <c r="H25" s="361"/>
      <c r="I25" s="361"/>
      <c r="J25" s="361"/>
      <c r="K25" s="361"/>
      <c r="L25" s="361"/>
      <c r="M25" s="361"/>
      <c r="N25" s="361"/>
      <c r="O25" s="361"/>
      <c r="P25" s="361"/>
      <c r="Q25" s="361"/>
      <c r="R25" s="361"/>
      <c r="S25" s="464"/>
      <c r="T25" s="464"/>
      <c r="U25" s="464"/>
      <c r="V25" s="464"/>
      <c r="W25" s="464"/>
      <c r="X25" s="464"/>
      <c r="Y25" s="361"/>
      <c r="Z25" s="361"/>
      <c r="AA25" s="361"/>
      <c r="AB25" s="361"/>
      <c r="AC25" s="361"/>
      <c r="AD25" s="361"/>
      <c r="AE25" s="361"/>
    </row>
    <row r="26" spans="1:32" s="86" customFormat="1" ht="11.1" customHeight="1">
      <c r="A26" s="230"/>
      <c r="B26" s="236"/>
      <c r="C26" s="379"/>
      <c r="D26" s="742" t="s">
        <v>335</v>
      </c>
      <c r="E26" s="352"/>
      <c r="F26" s="352"/>
      <c r="G26" s="352"/>
      <c r="H26" s="287"/>
      <c r="I26" s="287"/>
      <c r="J26" s="287"/>
      <c r="K26" s="287"/>
      <c r="L26" s="273"/>
      <c r="M26" s="345"/>
      <c r="N26" s="345"/>
      <c r="O26" s="345"/>
      <c r="P26" s="345"/>
      <c r="Q26" s="345"/>
      <c r="R26" s="345"/>
      <c r="S26" s="460"/>
      <c r="T26" s="319"/>
      <c r="U26" s="319"/>
      <c r="V26" s="319"/>
      <c r="W26" s="319"/>
      <c r="X26" s="319"/>
      <c r="Y26" s="345"/>
      <c r="Z26" s="345"/>
      <c r="AA26" s="345"/>
      <c r="AB26" s="345"/>
      <c r="AC26" s="345"/>
      <c r="AD26" s="345"/>
      <c r="AE26" s="345" t="s">
        <v>112</v>
      </c>
    </row>
    <row r="27" spans="1:32" s="86" customFormat="1" ht="11.1" customHeight="1">
      <c r="A27" s="230"/>
      <c r="B27" s="236"/>
      <c r="C27" s="52"/>
      <c r="D27" s="672" t="s">
        <v>327</v>
      </c>
      <c r="E27" s="673"/>
      <c r="F27" s="673"/>
      <c r="G27" s="673"/>
      <c r="H27" s="560">
        <v>193132</v>
      </c>
      <c r="I27" s="560">
        <v>194122</v>
      </c>
      <c r="J27" s="560">
        <v>195916</v>
      </c>
      <c r="K27" s="560">
        <v>194050</v>
      </c>
      <c r="L27" s="656">
        <v>195731</v>
      </c>
      <c r="M27" s="656">
        <v>193367</v>
      </c>
      <c r="N27" s="656">
        <v>192887</v>
      </c>
      <c r="O27" s="656">
        <v>194406</v>
      </c>
      <c r="P27" s="656">
        <v>199412.68</v>
      </c>
      <c r="Q27" s="656">
        <v>198269.96999999997</v>
      </c>
      <c r="R27" s="656">
        <v>200945</v>
      </c>
      <c r="S27" s="658">
        <v>204201</v>
      </c>
      <c r="T27" s="658">
        <v>208516</v>
      </c>
      <c r="U27" s="658">
        <v>207725</v>
      </c>
      <c r="V27" s="1061">
        <v>214899</v>
      </c>
      <c r="W27" s="1061">
        <v>222477</v>
      </c>
      <c r="X27" s="659">
        <v>226570.77000000002</v>
      </c>
      <c r="Y27" s="656">
        <v>221928</v>
      </c>
      <c r="Z27" s="656">
        <v>230388</v>
      </c>
      <c r="AA27" s="656">
        <v>231201</v>
      </c>
      <c r="AB27" s="656">
        <v>239964</v>
      </c>
      <c r="AC27" s="656">
        <v>243876</v>
      </c>
      <c r="AD27" s="656">
        <v>252264</v>
      </c>
      <c r="AE27" s="1717">
        <v>256633</v>
      </c>
      <c r="AF27" s="1202"/>
    </row>
    <row r="28" spans="1:32" s="86" customFormat="1" ht="11.1" customHeight="1">
      <c r="A28" s="230"/>
      <c r="B28" s="293"/>
      <c r="C28" s="52"/>
      <c r="D28" s="177" t="s">
        <v>306</v>
      </c>
      <c r="E28" s="17"/>
      <c r="F28" s="17"/>
      <c r="G28" s="17"/>
      <c r="H28" s="34">
        <v>187057</v>
      </c>
      <c r="I28" s="34">
        <v>189867</v>
      </c>
      <c r="J28" s="34">
        <v>191362</v>
      </c>
      <c r="K28" s="34">
        <v>188968</v>
      </c>
      <c r="L28" s="661">
        <v>190300</v>
      </c>
      <c r="M28" s="661">
        <v>188850</v>
      </c>
      <c r="N28" s="622">
        <v>188464</v>
      </c>
      <c r="O28" s="661">
        <v>189355</v>
      </c>
      <c r="P28" s="661">
        <v>194277.78999999998</v>
      </c>
      <c r="Q28" s="661">
        <v>192937.91</v>
      </c>
      <c r="R28" s="622">
        <v>195448</v>
      </c>
      <c r="S28" s="623">
        <v>199199</v>
      </c>
      <c r="T28" s="623">
        <v>203279</v>
      </c>
      <c r="U28" s="623">
        <v>203071</v>
      </c>
      <c r="V28" s="1261">
        <v>209959</v>
      </c>
      <c r="W28" s="1261">
        <v>217812</v>
      </c>
      <c r="X28" s="623">
        <v>221743.77000000002</v>
      </c>
      <c r="Y28" s="621">
        <v>217731</v>
      </c>
      <c r="Z28" s="621">
        <v>226458</v>
      </c>
      <c r="AA28" s="621">
        <v>227752</v>
      </c>
      <c r="AB28" s="621">
        <v>236734</v>
      </c>
      <c r="AC28" s="621">
        <v>240282</v>
      </c>
      <c r="AD28" s="621">
        <v>249469</v>
      </c>
      <c r="AE28" s="1605">
        <v>253918</v>
      </c>
      <c r="AF28" s="1210"/>
    </row>
    <row r="29" spans="1:32" s="86" customFormat="1" ht="11.1" customHeight="1">
      <c r="A29" s="230"/>
      <c r="B29" s="293"/>
      <c r="C29" s="52"/>
      <c r="D29" s="177" t="s">
        <v>307</v>
      </c>
      <c r="E29" s="17"/>
      <c r="F29" s="17"/>
      <c r="G29" s="17"/>
      <c r="H29" s="34">
        <v>2444</v>
      </c>
      <c r="I29" s="34">
        <v>1841</v>
      </c>
      <c r="J29" s="34">
        <v>2101</v>
      </c>
      <c r="K29" s="34">
        <v>2666</v>
      </c>
      <c r="L29" s="661">
        <v>2414</v>
      </c>
      <c r="M29" s="661">
        <v>2098</v>
      </c>
      <c r="N29" s="661">
        <v>1663</v>
      </c>
      <c r="O29" s="661">
        <v>1498</v>
      </c>
      <c r="P29" s="661">
        <v>2640.85</v>
      </c>
      <c r="Q29" s="661">
        <v>2360.9700000000003</v>
      </c>
      <c r="R29" s="661">
        <v>2395.2000000000003</v>
      </c>
      <c r="S29" s="663">
        <v>1949</v>
      </c>
      <c r="T29" s="663">
        <v>1917</v>
      </c>
      <c r="U29" s="663">
        <v>2196</v>
      </c>
      <c r="V29" s="1068">
        <v>2026</v>
      </c>
      <c r="W29" s="1068">
        <v>2212</v>
      </c>
      <c r="X29" s="663">
        <v>2238</v>
      </c>
      <c r="Y29" s="661">
        <v>2168</v>
      </c>
      <c r="Z29" s="661">
        <v>1738</v>
      </c>
      <c r="AA29" s="661">
        <v>1959</v>
      </c>
      <c r="AB29" s="661">
        <v>1957</v>
      </c>
      <c r="AC29" s="661">
        <v>1799</v>
      </c>
      <c r="AD29" s="661">
        <v>1534</v>
      </c>
      <c r="AE29" s="1606">
        <v>1547</v>
      </c>
      <c r="AF29" s="1210"/>
    </row>
    <row r="30" spans="1:32" s="86" customFormat="1" ht="11.1" customHeight="1">
      <c r="A30" s="189"/>
      <c r="B30" s="252"/>
      <c r="C30" s="373"/>
      <c r="D30" s="177" t="s">
        <v>308</v>
      </c>
      <c r="E30" s="17"/>
      <c r="F30" s="17"/>
      <c r="G30" s="17"/>
      <c r="H30" s="34">
        <v>1876</v>
      </c>
      <c r="I30" s="34">
        <v>1661</v>
      </c>
      <c r="J30" s="34">
        <v>1514</v>
      </c>
      <c r="K30" s="34">
        <v>1765</v>
      </c>
      <c r="L30" s="661">
        <v>2030</v>
      </c>
      <c r="M30" s="661">
        <v>1571</v>
      </c>
      <c r="N30" s="661">
        <v>1609</v>
      </c>
      <c r="O30" s="661">
        <v>2715</v>
      </c>
      <c r="P30" s="661">
        <v>1259.8699999999999</v>
      </c>
      <c r="Q30" s="661">
        <v>1649.3</v>
      </c>
      <c r="R30" s="661">
        <v>1672.16</v>
      </c>
      <c r="S30" s="663">
        <v>1620</v>
      </c>
      <c r="T30" s="663">
        <v>1740</v>
      </c>
      <c r="U30" s="663">
        <v>1533</v>
      </c>
      <c r="V30" s="1068">
        <v>1801</v>
      </c>
      <c r="W30" s="1068">
        <v>1607</v>
      </c>
      <c r="X30" s="663">
        <v>1694</v>
      </c>
      <c r="Y30" s="661">
        <v>1311</v>
      </c>
      <c r="Z30" s="661">
        <v>1357</v>
      </c>
      <c r="AA30" s="661">
        <v>866</v>
      </c>
      <c r="AB30" s="661">
        <v>862</v>
      </c>
      <c r="AC30" s="661">
        <v>1171</v>
      </c>
      <c r="AD30" s="661">
        <v>738</v>
      </c>
      <c r="AE30" s="1606">
        <v>660</v>
      </c>
      <c r="AF30" s="1210"/>
    </row>
    <row r="31" spans="1:32" s="86" customFormat="1" ht="11.1" customHeight="1">
      <c r="A31" s="189"/>
      <c r="B31" s="252"/>
      <c r="C31" s="373"/>
      <c r="D31" s="177" t="s">
        <v>309</v>
      </c>
      <c r="E31" s="17"/>
      <c r="F31" s="17"/>
      <c r="G31" s="17"/>
      <c r="H31" s="34">
        <v>670</v>
      </c>
      <c r="I31" s="34">
        <v>395</v>
      </c>
      <c r="J31" s="34">
        <v>392</v>
      </c>
      <c r="K31" s="34">
        <v>379</v>
      </c>
      <c r="L31" s="661">
        <v>505</v>
      </c>
      <c r="M31" s="661">
        <v>590</v>
      </c>
      <c r="N31" s="661">
        <v>649</v>
      </c>
      <c r="O31" s="661">
        <v>304</v>
      </c>
      <c r="P31" s="661">
        <v>582.02</v>
      </c>
      <c r="Q31" s="661">
        <v>616.96</v>
      </c>
      <c r="R31" s="661">
        <v>649.66999999999996</v>
      </c>
      <c r="S31" s="663">
        <v>577</v>
      </c>
      <c r="T31" s="663">
        <v>707</v>
      </c>
      <c r="U31" s="663">
        <v>275</v>
      </c>
      <c r="V31" s="1068">
        <v>320</v>
      </c>
      <c r="W31" s="1068">
        <v>293</v>
      </c>
      <c r="X31" s="663">
        <v>276</v>
      </c>
      <c r="Y31" s="661">
        <v>255</v>
      </c>
      <c r="Z31" s="661">
        <v>345</v>
      </c>
      <c r="AA31" s="661">
        <v>228</v>
      </c>
      <c r="AB31" s="661">
        <v>141</v>
      </c>
      <c r="AC31" s="661">
        <v>166</v>
      </c>
      <c r="AD31" s="661">
        <v>157</v>
      </c>
      <c r="AE31" s="1606">
        <v>169</v>
      </c>
      <c r="AF31" s="1210"/>
    </row>
    <row r="32" spans="1:32" s="86" customFormat="1" ht="11.1" customHeight="1">
      <c r="A32" s="189"/>
      <c r="B32" s="252"/>
      <c r="C32" s="373"/>
      <c r="D32" s="177" t="s">
        <v>310</v>
      </c>
      <c r="E32" s="17"/>
      <c r="F32" s="17"/>
      <c r="G32" s="17"/>
      <c r="H32" s="34">
        <v>1085</v>
      </c>
      <c r="I32" s="34">
        <v>358</v>
      </c>
      <c r="J32" s="34">
        <v>546</v>
      </c>
      <c r="K32" s="34">
        <v>272</v>
      </c>
      <c r="L32" s="661">
        <v>482</v>
      </c>
      <c r="M32" s="661">
        <v>258</v>
      </c>
      <c r="N32" s="661">
        <v>502</v>
      </c>
      <c r="O32" s="661">
        <v>534</v>
      </c>
      <c r="P32" s="661">
        <v>652.15</v>
      </c>
      <c r="Q32" s="661">
        <v>704.82999999999993</v>
      </c>
      <c r="R32" s="661">
        <v>780.02</v>
      </c>
      <c r="S32" s="663">
        <v>856</v>
      </c>
      <c r="T32" s="663">
        <v>873</v>
      </c>
      <c r="U32" s="663">
        <v>650</v>
      </c>
      <c r="V32" s="1068">
        <v>793</v>
      </c>
      <c r="W32" s="1068">
        <v>553</v>
      </c>
      <c r="X32" s="663">
        <v>619</v>
      </c>
      <c r="Y32" s="661">
        <v>463</v>
      </c>
      <c r="Z32" s="661">
        <v>490</v>
      </c>
      <c r="AA32" s="661">
        <v>396</v>
      </c>
      <c r="AB32" s="661">
        <v>270</v>
      </c>
      <c r="AC32" s="661">
        <v>458</v>
      </c>
      <c r="AD32" s="661">
        <v>366</v>
      </c>
      <c r="AE32" s="1606">
        <v>339</v>
      </c>
      <c r="AF32" s="1210"/>
    </row>
    <row r="33" spans="1:32" s="86" customFormat="1" ht="11.1" customHeight="1">
      <c r="A33" s="189"/>
      <c r="B33" s="252"/>
      <c r="C33" s="1551"/>
      <c r="D33" s="711" t="s">
        <v>311</v>
      </c>
      <c r="E33" s="711"/>
      <c r="F33" s="711"/>
      <c r="G33" s="711"/>
      <c r="H33" s="621">
        <v>3631</v>
      </c>
      <c r="I33" s="621">
        <v>2414</v>
      </c>
      <c r="J33" s="621">
        <v>2452</v>
      </c>
      <c r="K33" s="621">
        <v>2416</v>
      </c>
      <c r="L33" s="621">
        <v>3017</v>
      </c>
      <c r="M33" s="621">
        <v>2419</v>
      </c>
      <c r="N33" s="621">
        <v>2760</v>
      </c>
      <c r="O33" s="621">
        <v>3553</v>
      </c>
      <c r="P33" s="621">
        <v>2494.04</v>
      </c>
      <c r="Q33" s="621">
        <v>2971.09</v>
      </c>
      <c r="R33" s="621">
        <v>3101.85</v>
      </c>
      <c r="S33" s="623">
        <v>3053</v>
      </c>
      <c r="T33" s="623">
        <v>3320</v>
      </c>
      <c r="U33" s="623">
        <v>2458</v>
      </c>
      <c r="V33" s="1261">
        <v>2914</v>
      </c>
      <c r="W33" s="1261">
        <v>2453</v>
      </c>
      <c r="X33" s="623">
        <v>2589</v>
      </c>
      <c r="Y33" s="621">
        <v>2029</v>
      </c>
      <c r="Z33" s="621">
        <v>2192</v>
      </c>
      <c r="AA33" s="621">
        <v>1490</v>
      </c>
      <c r="AB33" s="621">
        <v>1273</v>
      </c>
      <c r="AC33" s="621">
        <v>1795</v>
      </c>
      <c r="AD33" s="621">
        <v>1261</v>
      </c>
      <c r="AE33" s="1605">
        <v>1168</v>
      </c>
      <c r="AF33" s="1210"/>
    </row>
    <row r="34" spans="1:32" s="86" customFormat="1" ht="11.1" customHeight="1">
      <c r="A34" s="182"/>
      <c r="B34" s="183"/>
      <c r="C34" s="54"/>
      <c r="D34" s="249" t="s">
        <v>312</v>
      </c>
      <c r="E34" s="598"/>
      <c r="F34" s="598"/>
      <c r="G34" s="598"/>
      <c r="H34" s="558">
        <v>1.8800613052212996</v>
      </c>
      <c r="I34" s="558">
        <v>1.2435478719568107</v>
      </c>
      <c r="J34" s="558">
        <v>1.2515567896445416</v>
      </c>
      <c r="K34" s="558">
        <v>1.2450399381602679</v>
      </c>
      <c r="L34" s="558">
        <v>1.541401208801876</v>
      </c>
      <c r="M34" s="558">
        <v>1.2509890519064784</v>
      </c>
      <c r="N34" s="558">
        <v>1.430889588204493</v>
      </c>
      <c r="O34" s="558">
        <v>1.8276184891412817</v>
      </c>
      <c r="P34" s="558">
        <v>1.2506927844307594</v>
      </c>
      <c r="Q34" s="558">
        <v>1.49850731303384</v>
      </c>
      <c r="R34" s="558">
        <v>1.5436345682973882</v>
      </c>
      <c r="S34" s="559">
        <v>1.4949632959681882</v>
      </c>
      <c r="T34" s="559">
        <v>1.5922039555717546</v>
      </c>
      <c r="U34" s="559">
        <v>1.18</v>
      </c>
      <c r="V34" s="1297">
        <v>1.36</v>
      </c>
      <c r="W34" s="1297">
        <v>1.1025858852825234</v>
      </c>
      <c r="X34" s="559">
        <v>1.1426893239582494</v>
      </c>
      <c r="Y34" s="558">
        <v>0.91426048087668077</v>
      </c>
      <c r="Z34" s="558">
        <v>0.95</v>
      </c>
      <c r="AA34" s="558">
        <v>0.64446088035951399</v>
      </c>
      <c r="AB34" s="558">
        <v>0.53</v>
      </c>
      <c r="AC34" s="558">
        <v>0.74</v>
      </c>
      <c r="AD34" s="558">
        <v>0.5</v>
      </c>
      <c r="AE34" s="1610">
        <v>0.45512463323111213</v>
      </c>
      <c r="AF34" s="1210"/>
    </row>
    <row r="35" spans="1:32" s="86" customFormat="1" ht="11.1" customHeight="1">
      <c r="A35" s="182"/>
      <c r="B35" s="183"/>
      <c r="C35" s="18"/>
      <c r="D35" s="618" t="s">
        <v>313</v>
      </c>
      <c r="E35" s="249"/>
      <c r="F35" s="249"/>
      <c r="G35" s="249"/>
      <c r="H35" s="661">
        <v>6075</v>
      </c>
      <c r="I35" s="661">
        <v>4255</v>
      </c>
      <c r="J35" s="661">
        <v>4553</v>
      </c>
      <c r="K35" s="661">
        <v>5082</v>
      </c>
      <c r="L35" s="661">
        <v>5431</v>
      </c>
      <c r="M35" s="661">
        <v>4517</v>
      </c>
      <c r="N35" s="622">
        <v>4423</v>
      </c>
      <c r="O35" s="661">
        <v>5051</v>
      </c>
      <c r="P35" s="622">
        <v>5134.8899999999994</v>
      </c>
      <c r="Q35" s="622">
        <v>5332.06</v>
      </c>
      <c r="R35" s="622">
        <v>5497.05</v>
      </c>
      <c r="S35" s="623">
        <v>5002</v>
      </c>
      <c r="T35" s="623">
        <v>5237</v>
      </c>
      <c r="U35" s="623">
        <v>4654</v>
      </c>
      <c r="V35" s="1261">
        <v>4940</v>
      </c>
      <c r="W35" s="1261">
        <v>4665</v>
      </c>
      <c r="X35" s="623">
        <v>4827</v>
      </c>
      <c r="Y35" s="621">
        <v>4197</v>
      </c>
      <c r="Z35" s="621">
        <v>3930</v>
      </c>
      <c r="AA35" s="621">
        <v>3449</v>
      </c>
      <c r="AB35" s="621">
        <v>3230</v>
      </c>
      <c r="AC35" s="621">
        <v>3594</v>
      </c>
      <c r="AD35" s="621">
        <v>2795</v>
      </c>
      <c r="AE35" s="1605">
        <v>2715</v>
      </c>
      <c r="AF35" s="1210"/>
    </row>
    <row r="36" spans="1:32" s="86" customFormat="1" ht="11.1" customHeight="1">
      <c r="A36" s="189"/>
      <c r="B36" s="252"/>
      <c r="C36" s="92"/>
      <c r="D36" s="726" t="s">
        <v>314</v>
      </c>
      <c r="E36" s="598"/>
      <c r="F36" s="598"/>
      <c r="G36" s="598"/>
      <c r="H36" s="606">
        <v>3.1455170556924794</v>
      </c>
      <c r="I36" s="606">
        <v>2.1919205448120254</v>
      </c>
      <c r="J36" s="606">
        <v>2.323955164458237</v>
      </c>
      <c r="K36" s="606">
        <v>2.618912651378511</v>
      </c>
      <c r="L36" s="606">
        <v>2.7747265379525983</v>
      </c>
      <c r="M36" s="606">
        <v>2.3359725289216877</v>
      </c>
      <c r="N36" s="606">
        <v>2.2930524089233595</v>
      </c>
      <c r="O36" s="611">
        <v>2.5981708383486106</v>
      </c>
      <c r="P36" s="606">
        <v>2.5750067648657042</v>
      </c>
      <c r="Q36" s="606">
        <v>2.6892927859927558</v>
      </c>
      <c r="R36" s="606">
        <v>2.7356050110931083</v>
      </c>
      <c r="S36" s="616">
        <v>2.4493905514664474</v>
      </c>
      <c r="T36" s="616">
        <v>2.5115578660630358</v>
      </c>
      <c r="U36" s="616">
        <v>2.2404621494764712</v>
      </c>
      <c r="V36" s="1319">
        <v>2.2999999999999998</v>
      </c>
      <c r="W36" s="1319">
        <v>2.0968459660998664</v>
      </c>
      <c r="X36" s="616">
        <v>2.1304601648306174</v>
      </c>
      <c r="Y36" s="606">
        <v>1.8911538877473777</v>
      </c>
      <c r="Z36" s="606">
        <v>1.71</v>
      </c>
      <c r="AA36" s="606">
        <v>1.4917755546040026</v>
      </c>
      <c r="AB36" s="606">
        <v>1.35</v>
      </c>
      <c r="AC36" s="606">
        <v>1.47</v>
      </c>
      <c r="AD36" s="606">
        <v>1.1100000000000001</v>
      </c>
      <c r="AE36" s="1648">
        <v>1.0579309753617034</v>
      </c>
      <c r="AF36" s="1210"/>
    </row>
    <row r="37" spans="1:32" s="86" customFormat="1" ht="11.1" customHeight="1">
      <c r="A37" s="189"/>
      <c r="B37" s="252"/>
      <c r="C37" s="92"/>
      <c r="D37" s="17"/>
      <c r="E37" s="17"/>
      <c r="F37" s="17"/>
      <c r="G37" s="17"/>
      <c r="H37" s="289"/>
      <c r="I37" s="289"/>
      <c r="J37" s="289"/>
      <c r="K37" s="289"/>
      <c r="L37" s="289"/>
      <c r="M37" s="289"/>
      <c r="N37" s="289"/>
      <c r="O37" s="418"/>
      <c r="P37" s="289"/>
      <c r="Q37" s="289"/>
      <c r="R37" s="289"/>
      <c r="S37" s="477"/>
      <c r="T37" s="477"/>
      <c r="U37" s="477"/>
      <c r="V37" s="1341"/>
      <c r="W37" s="1341"/>
      <c r="X37" s="1268"/>
      <c r="Y37" s="1496"/>
      <c r="Z37" s="1496"/>
      <c r="AA37" s="1496"/>
      <c r="AB37" s="1496"/>
      <c r="AC37" s="1496"/>
      <c r="AD37" s="1496"/>
      <c r="AE37" s="1496"/>
      <c r="AF37" s="1210"/>
    </row>
    <row r="38" spans="1:32" s="86" customFormat="1" ht="11.1" customHeight="1">
      <c r="A38" s="189"/>
      <c r="B38" s="252"/>
      <c r="C38" s="351"/>
      <c r="D38" s="340" t="s">
        <v>336</v>
      </c>
      <c r="E38" s="340"/>
      <c r="F38" s="340"/>
      <c r="G38" s="340"/>
      <c r="H38" s="289"/>
      <c r="I38" s="289"/>
      <c r="J38" s="289"/>
      <c r="K38" s="289"/>
      <c r="L38" s="273"/>
      <c r="M38" s="345"/>
      <c r="N38" s="345"/>
      <c r="O38" s="419"/>
      <c r="P38" s="419"/>
      <c r="Q38" s="419"/>
      <c r="R38" s="345"/>
      <c r="S38" s="460"/>
      <c r="T38" s="319"/>
      <c r="U38" s="460"/>
      <c r="V38" s="1279"/>
      <c r="W38" s="1279"/>
      <c r="X38" s="460"/>
      <c r="Y38" s="345"/>
      <c r="Z38" s="345"/>
      <c r="AA38" s="345"/>
      <c r="AB38" s="345"/>
      <c r="AC38" s="345"/>
      <c r="AD38" s="345"/>
      <c r="AE38" s="345" t="s">
        <v>112</v>
      </c>
      <c r="AF38" s="1210"/>
    </row>
    <row r="39" spans="1:32" s="86" customFormat="1" ht="11.1" customHeight="1">
      <c r="A39" s="189"/>
      <c r="B39" s="252"/>
      <c r="C39" s="92"/>
      <c r="D39" s="672" t="s">
        <v>328</v>
      </c>
      <c r="E39" s="673"/>
      <c r="F39" s="673"/>
      <c r="G39" s="673"/>
      <c r="H39" s="560">
        <v>77001</v>
      </c>
      <c r="I39" s="560">
        <v>91321</v>
      </c>
      <c r="J39" s="560">
        <v>97239</v>
      </c>
      <c r="K39" s="560">
        <v>99121</v>
      </c>
      <c r="L39" s="656">
        <v>100633</v>
      </c>
      <c r="M39" s="656">
        <v>103266</v>
      </c>
      <c r="N39" s="656">
        <v>104511</v>
      </c>
      <c r="O39" s="656">
        <v>108013</v>
      </c>
      <c r="P39" s="661">
        <v>109272</v>
      </c>
      <c r="Q39" s="661">
        <v>108799.7</v>
      </c>
      <c r="R39" s="656">
        <v>108287</v>
      </c>
      <c r="S39" s="658">
        <v>103586</v>
      </c>
      <c r="T39" s="658">
        <v>103436</v>
      </c>
      <c r="U39" s="658">
        <v>101966</v>
      </c>
      <c r="V39" s="1061">
        <v>98890</v>
      </c>
      <c r="W39" s="1061">
        <v>100327</v>
      </c>
      <c r="X39" s="659">
        <v>105605</v>
      </c>
      <c r="Y39" s="656">
        <v>110710</v>
      </c>
      <c r="Z39" s="656">
        <v>116415</v>
      </c>
      <c r="AA39" s="656">
        <v>123487</v>
      </c>
      <c r="AB39" s="656">
        <v>128552</v>
      </c>
      <c r="AC39" s="656">
        <v>123180</v>
      </c>
      <c r="AD39" s="656">
        <v>123765</v>
      </c>
      <c r="AE39" s="1604">
        <v>123416</v>
      </c>
      <c r="AF39" s="1210"/>
    </row>
    <row r="40" spans="1:32" s="86" customFormat="1" ht="11.1" customHeight="1">
      <c r="A40" s="189"/>
      <c r="B40" s="252"/>
      <c r="C40" s="92"/>
      <c r="D40" s="177" t="s">
        <v>306</v>
      </c>
      <c r="E40" s="17"/>
      <c r="F40" s="17"/>
      <c r="G40" s="17"/>
      <c r="H40" s="34">
        <v>76662</v>
      </c>
      <c r="I40" s="34">
        <v>90960</v>
      </c>
      <c r="J40" s="34">
        <v>96823</v>
      </c>
      <c r="K40" s="34">
        <v>98670</v>
      </c>
      <c r="L40" s="661">
        <v>100161</v>
      </c>
      <c r="M40" s="661">
        <v>102790</v>
      </c>
      <c r="N40" s="622">
        <v>103941</v>
      </c>
      <c r="O40" s="661">
        <v>107357</v>
      </c>
      <c r="P40" s="622">
        <v>108456</v>
      </c>
      <c r="Q40" s="622">
        <v>107943.84</v>
      </c>
      <c r="R40" s="622">
        <v>107286.74</v>
      </c>
      <c r="S40" s="623">
        <v>102795</v>
      </c>
      <c r="T40" s="623">
        <v>102586</v>
      </c>
      <c r="U40" s="623">
        <v>101110</v>
      </c>
      <c r="V40" s="1261">
        <v>98019</v>
      </c>
      <c r="W40" s="1261">
        <v>99533</v>
      </c>
      <c r="X40" s="623">
        <v>104821</v>
      </c>
      <c r="Y40" s="621">
        <v>109935</v>
      </c>
      <c r="Z40" s="621">
        <v>115664</v>
      </c>
      <c r="AA40" s="621">
        <v>122755</v>
      </c>
      <c r="AB40" s="621">
        <v>127833</v>
      </c>
      <c r="AC40" s="621">
        <v>122439</v>
      </c>
      <c r="AD40" s="621">
        <v>122994</v>
      </c>
      <c r="AE40" s="1605">
        <v>122676</v>
      </c>
      <c r="AF40" s="1210"/>
    </row>
    <row r="41" spans="1:32" s="86" customFormat="1" ht="11.1" customHeight="1">
      <c r="A41" s="189"/>
      <c r="B41" s="252"/>
      <c r="C41" s="92"/>
      <c r="D41" s="177" t="s">
        <v>307</v>
      </c>
      <c r="E41" s="17"/>
      <c r="F41" s="17"/>
      <c r="G41" s="17"/>
      <c r="H41" s="34">
        <v>165</v>
      </c>
      <c r="I41" s="34">
        <v>196</v>
      </c>
      <c r="J41" s="34">
        <v>219</v>
      </c>
      <c r="K41" s="34">
        <v>224</v>
      </c>
      <c r="L41" s="661">
        <v>236</v>
      </c>
      <c r="M41" s="661">
        <v>244</v>
      </c>
      <c r="N41" s="661">
        <v>266</v>
      </c>
      <c r="O41" s="661">
        <v>307</v>
      </c>
      <c r="P41" s="661">
        <v>427</v>
      </c>
      <c r="Q41" s="661">
        <v>407.06</v>
      </c>
      <c r="R41" s="661">
        <v>456</v>
      </c>
      <c r="S41" s="663">
        <v>320</v>
      </c>
      <c r="T41" s="663">
        <v>346</v>
      </c>
      <c r="U41" s="663">
        <v>340</v>
      </c>
      <c r="V41" s="1068">
        <v>337</v>
      </c>
      <c r="W41" s="1068">
        <v>330</v>
      </c>
      <c r="X41" s="663">
        <v>322</v>
      </c>
      <c r="Y41" s="661">
        <v>350</v>
      </c>
      <c r="Z41" s="661">
        <v>310</v>
      </c>
      <c r="AA41" s="661">
        <v>293</v>
      </c>
      <c r="AB41" s="661">
        <v>308</v>
      </c>
      <c r="AC41" s="661">
        <v>309</v>
      </c>
      <c r="AD41" s="661">
        <v>314</v>
      </c>
      <c r="AE41" s="1606">
        <v>282</v>
      </c>
      <c r="AF41" s="1210"/>
    </row>
    <row r="42" spans="1:32" s="86" customFormat="1" ht="11.1" customHeight="1">
      <c r="A42" s="189"/>
      <c r="B42" s="252"/>
      <c r="C42" s="18"/>
      <c r="D42" s="177" t="s">
        <v>308</v>
      </c>
      <c r="E42" s="17"/>
      <c r="F42" s="17"/>
      <c r="G42" s="17"/>
      <c r="H42" s="34">
        <v>118</v>
      </c>
      <c r="I42" s="34">
        <v>85</v>
      </c>
      <c r="J42" s="34">
        <v>96</v>
      </c>
      <c r="K42" s="34">
        <v>111</v>
      </c>
      <c r="L42" s="661">
        <v>133</v>
      </c>
      <c r="M42" s="661">
        <v>139</v>
      </c>
      <c r="N42" s="661">
        <v>171</v>
      </c>
      <c r="O42" s="661">
        <v>216</v>
      </c>
      <c r="P42" s="661">
        <v>263</v>
      </c>
      <c r="Q42" s="661">
        <v>294.66000000000003</v>
      </c>
      <c r="R42" s="661">
        <v>388.53</v>
      </c>
      <c r="S42" s="663">
        <v>318</v>
      </c>
      <c r="T42" s="663">
        <v>318</v>
      </c>
      <c r="U42" s="663">
        <v>381</v>
      </c>
      <c r="V42" s="1068">
        <v>408</v>
      </c>
      <c r="W42" s="1068">
        <v>352</v>
      </c>
      <c r="X42" s="663">
        <v>352</v>
      </c>
      <c r="Y42" s="661">
        <v>326</v>
      </c>
      <c r="Z42" s="661">
        <v>335</v>
      </c>
      <c r="AA42" s="661">
        <v>333</v>
      </c>
      <c r="AB42" s="661">
        <v>304</v>
      </c>
      <c r="AC42" s="661">
        <v>303</v>
      </c>
      <c r="AD42" s="661">
        <v>284</v>
      </c>
      <c r="AE42" s="1606">
        <v>269</v>
      </c>
      <c r="AF42" s="1210"/>
    </row>
    <row r="43" spans="1:32" s="86" customFormat="1" ht="11.1" customHeight="1">
      <c r="A43" s="189"/>
      <c r="B43" s="252"/>
      <c r="C43" s="18"/>
      <c r="D43" s="177" t="s">
        <v>309</v>
      </c>
      <c r="E43" s="17"/>
      <c r="F43" s="17"/>
      <c r="G43" s="17"/>
      <c r="H43" s="34">
        <v>30</v>
      </c>
      <c r="I43" s="34">
        <v>50</v>
      </c>
      <c r="J43" s="34">
        <v>43</v>
      </c>
      <c r="K43" s="34">
        <v>43</v>
      </c>
      <c r="L43" s="661">
        <v>47</v>
      </c>
      <c r="M43" s="661">
        <v>40</v>
      </c>
      <c r="N43" s="661">
        <v>47</v>
      </c>
      <c r="O43" s="661">
        <v>46</v>
      </c>
      <c r="P43" s="661">
        <v>65</v>
      </c>
      <c r="Q43" s="661">
        <v>52.92</v>
      </c>
      <c r="R43" s="661">
        <v>60.61</v>
      </c>
      <c r="S43" s="663">
        <v>59</v>
      </c>
      <c r="T43" s="663">
        <v>61</v>
      </c>
      <c r="U43" s="663">
        <v>47</v>
      </c>
      <c r="V43" s="1068">
        <v>45</v>
      </c>
      <c r="W43" s="1068">
        <v>38</v>
      </c>
      <c r="X43" s="663">
        <v>34</v>
      </c>
      <c r="Y43" s="661">
        <v>34</v>
      </c>
      <c r="Z43" s="661">
        <v>31</v>
      </c>
      <c r="AA43" s="661">
        <v>27</v>
      </c>
      <c r="AB43" s="661">
        <v>26</v>
      </c>
      <c r="AC43" s="661">
        <v>79</v>
      </c>
      <c r="AD43" s="661">
        <v>68</v>
      </c>
      <c r="AE43" s="1606">
        <v>70</v>
      </c>
      <c r="AF43" s="1210"/>
    </row>
    <row r="44" spans="1:32" s="86" customFormat="1" ht="11.1" customHeight="1">
      <c r="A44" s="189"/>
      <c r="B44" s="252"/>
      <c r="C44" s="18"/>
      <c r="D44" s="723" t="s">
        <v>310</v>
      </c>
      <c r="E44" s="706"/>
      <c r="F44" s="706"/>
      <c r="G44" s="706"/>
      <c r="H44" s="625">
        <v>26</v>
      </c>
      <c r="I44" s="625">
        <v>30</v>
      </c>
      <c r="J44" s="625">
        <v>58</v>
      </c>
      <c r="K44" s="625">
        <v>73</v>
      </c>
      <c r="L44" s="626">
        <v>56</v>
      </c>
      <c r="M44" s="626">
        <v>53</v>
      </c>
      <c r="N44" s="626">
        <v>86</v>
      </c>
      <c r="O44" s="661">
        <v>87</v>
      </c>
      <c r="P44" s="626">
        <v>61</v>
      </c>
      <c r="Q44" s="626">
        <v>101.22</v>
      </c>
      <c r="R44" s="626">
        <v>95.4</v>
      </c>
      <c r="S44" s="627">
        <v>94</v>
      </c>
      <c r="T44" s="627">
        <v>125</v>
      </c>
      <c r="U44" s="627">
        <v>88</v>
      </c>
      <c r="V44" s="1120">
        <v>81</v>
      </c>
      <c r="W44" s="1120">
        <v>74</v>
      </c>
      <c r="X44" s="627">
        <v>76</v>
      </c>
      <c r="Y44" s="626">
        <v>65</v>
      </c>
      <c r="Z44" s="626">
        <v>75</v>
      </c>
      <c r="AA44" s="626">
        <v>79</v>
      </c>
      <c r="AB44" s="626">
        <v>81</v>
      </c>
      <c r="AC44" s="626">
        <v>50</v>
      </c>
      <c r="AD44" s="626">
        <v>105</v>
      </c>
      <c r="AE44" s="1607">
        <v>119</v>
      </c>
      <c r="AF44" s="1210"/>
    </row>
    <row r="45" spans="1:32" s="86" customFormat="1" ht="11.1" customHeight="1">
      <c r="A45" s="189"/>
      <c r="B45" s="252"/>
      <c r="C45" s="18"/>
      <c r="D45" s="249" t="s">
        <v>311</v>
      </c>
      <c r="E45" s="249"/>
      <c r="F45" s="249"/>
      <c r="G45" s="249"/>
      <c r="H45" s="661">
        <v>174</v>
      </c>
      <c r="I45" s="661">
        <v>165</v>
      </c>
      <c r="J45" s="661">
        <v>197</v>
      </c>
      <c r="K45" s="661">
        <v>227</v>
      </c>
      <c r="L45" s="661">
        <v>236</v>
      </c>
      <c r="M45" s="661">
        <v>232</v>
      </c>
      <c r="N45" s="622">
        <v>304</v>
      </c>
      <c r="O45" s="621">
        <v>349</v>
      </c>
      <c r="P45" s="661">
        <v>389</v>
      </c>
      <c r="Q45" s="661">
        <v>448.80000000000007</v>
      </c>
      <c r="R45" s="622">
        <v>544.54</v>
      </c>
      <c r="S45" s="623">
        <v>471.22999999999996</v>
      </c>
      <c r="T45" s="623">
        <v>504</v>
      </c>
      <c r="U45" s="623">
        <v>516</v>
      </c>
      <c r="V45" s="1261">
        <v>534</v>
      </c>
      <c r="W45" s="1261">
        <v>464</v>
      </c>
      <c r="X45" s="623">
        <v>462</v>
      </c>
      <c r="Y45" s="621">
        <v>425</v>
      </c>
      <c r="Z45" s="621">
        <v>441</v>
      </c>
      <c r="AA45" s="621">
        <v>439</v>
      </c>
      <c r="AB45" s="621">
        <v>411</v>
      </c>
      <c r="AC45" s="621">
        <v>432</v>
      </c>
      <c r="AD45" s="621">
        <v>457</v>
      </c>
      <c r="AE45" s="1605">
        <v>458</v>
      </c>
      <c r="AF45" s="1210"/>
    </row>
    <row r="46" spans="1:32" s="86" customFormat="1" ht="11.1" customHeight="1">
      <c r="A46" s="189"/>
      <c r="B46" s="252"/>
      <c r="C46" s="18"/>
      <c r="D46" s="249" t="s">
        <v>312</v>
      </c>
      <c r="E46" s="598"/>
      <c r="F46" s="598"/>
      <c r="G46" s="598"/>
      <c r="H46" s="606">
        <v>0.2259710912845288</v>
      </c>
      <c r="I46" s="606">
        <v>0.18068133288071747</v>
      </c>
      <c r="J46" s="606">
        <v>0.20259360955995021</v>
      </c>
      <c r="K46" s="606">
        <v>0.22901302448522515</v>
      </c>
      <c r="L46" s="606">
        <v>0.23451551677879026</v>
      </c>
      <c r="M46" s="606">
        <v>0.22466252203048437</v>
      </c>
      <c r="N46" s="606">
        <v>0.29087847212255169</v>
      </c>
      <c r="O46" s="606">
        <v>0.32</v>
      </c>
      <c r="P46" s="611">
        <v>0.35599238597261879</v>
      </c>
      <c r="Q46" s="611">
        <v>0.41250113741122452</v>
      </c>
      <c r="R46" s="606">
        <v>0.50286310790714239</v>
      </c>
      <c r="S46" s="616">
        <v>0.45491668758326409</v>
      </c>
      <c r="T46" s="616">
        <v>0.48725782126145639</v>
      </c>
      <c r="U46" s="616">
        <v>0.50605103662004991</v>
      </c>
      <c r="V46" s="1319">
        <v>0.54</v>
      </c>
      <c r="W46" s="1319">
        <v>0.46</v>
      </c>
      <c r="X46" s="616">
        <v>0.43747928601865443</v>
      </c>
      <c r="Y46" s="606">
        <v>0.38388582783849695</v>
      </c>
      <c r="Z46" s="606">
        <v>0.38</v>
      </c>
      <c r="AA46" s="606">
        <v>0.35550300841384114</v>
      </c>
      <c r="AB46" s="606">
        <v>0.32</v>
      </c>
      <c r="AC46" s="606">
        <v>0.35</v>
      </c>
      <c r="AD46" s="606">
        <v>0.37</v>
      </c>
      <c r="AE46" s="1648">
        <v>0.37110261230310493</v>
      </c>
      <c r="AF46" s="1210"/>
    </row>
    <row r="47" spans="1:32" s="86" customFormat="1" ht="11.1" customHeight="1">
      <c r="A47" s="189"/>
      <c r="B47" s="252"/>
      <c r="C47" s="18"/>
      <c r="D47" s="618" t="s">
        <v>313</v>
      </c>
      <c r="E47" s="249"/>
      <c r="F47" s="249"/>
      <c r="G47" s="249"/>
      <c r="H47" s="661">
        <v>339</v>
      </c>
      <c r="I47" s="661">
        <v>361</v>
      </c>
      <c r="J47" s="661">
        <v>416</v>
      </c>
      <c r="K47" s="661">
        <v>451</v>
      </c>
      <c r="L47" s="661">
        <v>472</v>
      </c>
      <c r="M47" s="661">
        <v>476</v>
      </c>
      <c r="N47" s="622">
        <v>570</v>
      </c>
      <c r="O47" s="661">
        <v>656</v>
      </c>
      <c r="P47" s="622">
        <v>816</v>
      </c>
      <c r="Q47" s="622">
        <v>855.86</v>
      </c>
      <c r="R47" s="622">
        <v>1001.18</v>
      </c>
      <c r="S47" s="623">
        <v>790.8599999999999</v>
      </c>
      <c r="T47" s="623">
        <v>850</v>
      </c>
      <c r="U47" s="623">
        <v>856</v>
      </c>
      <c r="V47" s="1261">
        <v>871</v>
      </c>
      <c r="W47" s="1261">
        <v>794</v>
      </c>
      <c r="X47" s="623">
        <v>784</v>
      </c>
      <c r="Y47" s="621">
        <v>775</v>
      </c>
      <c r="Z47" s="621">
        <v>751</v>
      </c>
      <c r="AA47" s="621">
        <v>732</v>
      </c>
      <c r="AB47" s="621">
        <v>719</v>
      </c>
      <c r="AC47" s="621">
        <v>741</v>
      </c>
      <c r="AD47" s="621">
        <v>771</v>
      </c>
      <c r="AE47" s="1605">
        <v>740</v>
      </c>
      <c r="AF47" s="1210"/>
    </row>
    <row r="48" spans="1:32" s="86" customFormat="1" ht="11.1" customHeight="1">
      <c r="A48" s="189"/>
      <c r="B48" s="252"/>
      <c r="C48" s="18"/>
      <c r="D48" s="726" t="s">
        <v>314</v>
      </c>
      <c r="E48" s="598"/>
      <c r="F48" s="598"/>
      <c r="G48" s="598"/>
      <c r="H48" s="606">
        <v>0.44025402267503017</v>
      </c>
      <c r="I48" s="606">
        <v>0.39530885557538792</v>
      </c>
      <c r="J48" s="606">
        <v>0.42781188617735683</v>
      </c>
      <c r="K48" s="606">
        <v>0.45499944512262791</v>
      </c>
      <c r="L48" s="606">
        <v>0.46903103355758052</v>
      </c>
      <c r="M48" s="606">
        <v>0.46094551933840761</v>
      </c>
      <c r="N48" s="606">
        <v>0.54539713522978439</v>
      </c>
      <c r="O48" s="606">
        <v>0.60733430235249464</v>
      </c>
      <c r="P48" s="606">
        <v>0.74676037777289694</v>
      </c>
      <c r="Q48" s="606">
        <v>0.78663819845091487</v>
      </c>
      <c r="R48" s="606">
        <v>0.92455372676841507</v>
      </c>
      <c r="S48" s="616">
        <v>0.7634815515610216</v>
      </c>
      <c r="T48" s="616">
        <v>0.82176418268301177</v>
      </c>
      <c r="U48" s="616">
        <v>0.83949551811388112</v>
      </c>
      <c r="V48" s="1319">
        <v>0.88</v>
      </c>
      <c r="W48" s="1319">
        <v>0.79</v>
      </c>
      <c r="X48" s="616">
        <v>0.74238909142559539</v>
      </c>
      <c r="Y48" s="606">
        <v>0.70002709782314154</v>
      </c>
      <c r="Z48" s="606">
        <v>0.65</v>
      </c>
      <c r="AA48" s="606">
        <v>0.59277494797023167</v>
      </c>
      <c r="AB48" s="606">
        <v>0.56000000000000005</v>
      </c>
      <c r="AC48" s="606">
        <v>0.6</v>
      </c>
      <c r="AD48" s="606">
        <v>0.62</v>
      </c>
      <c r="AE48" s="1648">
        <v>0.5995981072146237</v>
      </c>
      <c r="AF48" s="1210"/>
    </row>
    <row r="49" spans="1:32" s="86" customFormat="1" ht="11.1" customHeight="1">
      <c r="A49" s="189"/>
      <c r="B49" s="252"/>
      <c r="C49" s="18"/>
      <c r="D49" s="92"/>
      <c r="E49" s="92"/>
      <c r="F49" s="92"/>
      <c r="G49" s="92"/>
      <c r="H49" s="94"/>
      <c r="I49" s="94"/>
      <c r="J49" s="99"/>
      <c r="K49" s="94"/>
      <c r="L49" s="94"/>
      <c r="M49" s="94"/>
      <c r="N49" s="94"/>
      <c r="O49" s="94"/>
      <c r="P49" s="94"/>
      <c r="Q49" s="94"/>
      <c r="R49" s="94"/>
      <c r="S49" s="94"/>
      <c r="T49" s="94"/>
      <c r="U49" s="94"/>
      <c r="V49" s="94"/>
      <c r="W49" s="94"/>
      <c r="X49" s="94"/>
      <c r="Y49" s="94"/>
      <c r="Z49" s="94"/>
      <c r="AA49" s="94"/>
      <c r="AB49" s="94"/>
      <c r="AC49" s="94"/>
      <c r="AD49" s="94"/>
      <c r="AE49" s="99"/>
      <c r="AF49" s="1210"/>
    </row>
    <row r="50" spans="1:32" s="86" customFormat="1" ht="11.1" customHeight="1">
      <c r="A50" s="189"/>
      <c r="B50" s="252"/>
      <c r="C50" s="24"/>
      <c r="D50" s="261"/>
      <c r="E50" s="13"/>
      <c r="F50" s="13"/>
      <c r="G50" s="13"/>
      <c r="H50" s="95"/>
      <c r="I50" s="95"/>
      <c r="J50" s="95"/>
      <c r="K50" s="95"/>
      <c r="L50" s="275"/>
      <c r="M50" s="346"/>
      <c r="N50" s="346"/>
      <c r="O50" s="346"/>
      <c r="P50" s="346"/>
      <c r="Q50" s="346"/>
      <c r="R50" s="346"/>
      <c r="S50" s="346"/>
      <c r="T50" s="346"/>
      <c r="U50" s="346"/>
      <c r="V50" s="346"/>
      <c r="W50" s="346"/>
      <c r="X50" s="346"/>
      <c r="Y50" s="346"/>
      <c r="Z50" s="346"/>
      <c r="AA50" s="346"/>
      <c r="AB50" s="346"/>
      <c r="AC50" s="346"/>
      <c r="AD50" s="346"/>
      <c r="AE50" s="346">
        <v>15</v>
      </c>
    </row>
    <row r="51" spans="1:32" s="86" customFormat="1" ht="11.1" customHeight="1">
      <c r="A51" s="189"/>
      <c r="B51" s="252"/>
      <c r="C51" s="24"/>
      <c r="D51" s="261"/>
      <c r="E51" s="13"/>
      <c r="F51" s="13"/>
      <c r="G51" s="13"/>
      <c r="H51" s="95"/>
      <c r="I51" s="95"/>
      <c r="J51" s="95"/>
      <c r="K51" s="95"/>
      <c r="L51" s="95"/>
      <c r="M51" s="95"/>
      <c r="N51" s="95"/>
      <c r="O51" s="95"/>
      <c r="P51" s="95"/>
      <c r="Q51" s="95"/>
      <c r="R51" s="95"/>
      <c r="S51" s="95"/>
      <c r="T51" s="95"/>
      <c r="U51" s="95"/>
      <c r="V51" s="95"/>
      <c r="W51" s="95"/>
      <c r="X51" s="95"/>
      <c r="Y51" s="95"/>
      <c r="Z51" s="95"/>
      <c r="AA51" s="95"/>
      <c r="AB51" s="95"/>
      <c r="AC51" s="95"/>
      <c r="AD51" s="95"/>
      <c r="AE51" s="95"/>
    </row>
    <row r="52" spans="1:32">
      <c r="A52" s="102"/>
      <c r="H52" s="10"/>
      <c r="I52" s="10"/>
      <c r="J52" s="10"/>
      <c r="K52" s="10"/>
      <c r="L52" s="10"/>
      <c r="M52" s="10"/>
      <c r="N52" s="10"/>
      <c r="O52" s="10"/>
      <c r="P52" s="10"/>
      <c r="Q52" s="10"/>
      <c r="R52" s="10"/>
      <c r="S52" s="10"/>
      <c r="T52" s="10"/>
      <c r="U52" s="10"/>
      <c r="V52" s="10"/>
      <c r="W52" s="10"/>
      <c r="X52" s="10"/>
      <c r="Y52" s="10"/>
      <c r="Z52" s="10"/>
      <c r="AA52" s="10"/>
      <c r="AB52" s="10"/>
      <c r="AC52" s="10"/>
      <c r="AD52" s="10"/>
      <c r="AE52" s="10"/>
    </row>
    <row r="53" spans="1:32">
      <c r="A53" s="102"/>
    </row>
    <row r="54" spans="1:32">
      <c r="A54" s="102"/>
    </row>
    <row r="55" spans="1:32">
      <c r="A55" s="102"/>
    </row>
    <row r="56" spans="1:32">
      <c r="A56" s="102"/>
    </row>
    <row r="57" spans="1:32">
      <c r="A57" s="102"/>
    </row>
    <row r="58" spans="1:32">
      <c r="A58" s="102"/>
    </row>
    <row r="59" spans="1:32">
      <c r="A59" s="102"/>
    </row>
    <row r="60" spans="1:32">
      <c r="A60" s="102"/>
    </row>
    <row r="61" spans="1:32">
      <c r="A61" s="102"/>
    </row>
  </sheetData>
  <phoneticPr fontId="56"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5" location="목차!A1" display="목 차"/>
    <hyperlink ref="B13" location="'수수료이익 현황(은행)'!Print_Area" display="수수료이익 현황 [은행]"/>
  </hyperlinks>
  <pageMargins left="0.3828125" right="0.31496062992125984" top="0.74803149606299213" bottom="0.31496062992125984" header="0.31496062992125984" footer="0.31496062992125984"/>
  <pageSetup paperSize="9" scale="89"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99CCFF"/>
    <pageSetUpPr fitToPage="1"/>
  </sheetPr>
  <dimension ref="A1:AJ45"/>
  <sheetViews>
    <sheetView showGridLines="0" view="pageBreakPreview" zoomScaleNormal="130" zoomScaleSheetLayoutView="100" workbookViewId="0">
      <pane xSplit="6" topLeftCell="G1" activePane="topRight" state="frozen"/>
      <selection activeCell="AG82" sqref="AG82:AG87"/>
      <selection pane="topRight" activeCell="AE3" sqref="AE3"/>
    </sheetView>
  </sheetViews>
  <sheetFormatPr defaultColWidth="9" defaultRowHeight="13.5"/>
  <cols>
    <col min="1" max="1" width="1.625" style="91" customWidth="1"/>
    <col min="2" max="2" width="22.625" style="117" bestFit="1" customWidth="1"/>
    <col min="3" max="3" width="2.625" style="105" customWidth="1"/>
    <col min="4" max="5" width="1.625" style="87" customWidth="1"/>
    <col min="6" max="6" width="18.75" style="87" customWidth="1"/>
    <col min="7" max="7" width="0.875" style="87" customWidth="1"/>
    <col min="8" max="30" width="10.625" style="90" hidden="1" customWidth="1"/>
    <col min="31" max="31" width="10.625" style="90" customWidth="1"/>
    <col min="32" max="33" width="9.75" style="87" customWidth="1"/>
    <col min="34" max="16384" width="9" style="87"/>
  </cols>
  <sheetData>
    <row r="1" spans="1:35" s="89" customFormat="1" ht="10.5" customHeight="1">
      <c r="A1" s="142"/>
      <c r="B1" s="255"/>
      <c r="C1" s="187"/>
      <c r="D1" s="144"/>
      <c r="E1" s="144"/>
      <c r="F1" s="144"/>
      <c r="G1" s="144"/>
      <c r="H1" s="145"/>
      <c r="I1" s="145"/>
      <c r="J1" s="145"/>
      <c r="K1" s="145"/>
      <c r="L1" s="145"/>
      <c r="M1" s="145"/>
      <c r="N1" s="145"/>
      <c r="O1" s="145"/>
      <c r="P1" s="145"/>
      <c r="Q1" s="145"/>
      <c r="R1" s="145"/>
      <c r="S1" s="145"/>
      <c r="T1" s="145"/>
      <c r="U1" s="145"/>
      <c r="V1" s="145"/>
      <c r="W1" s="145"/>
      <c r="X1" s="145"/>
      <c r="Y1" s="145"/>
      <c r="Z1" s="145"/>
      <c r="AA1" s="145"/>
      <c r="AB1" s="145"/>
      <c r="AC1" s="145"/>
      <c r="AD1" s="145"/>
      <c r="AE1" s="145"/>
    </row>
    <row r="2" spans="1:35" s="89" customFormat="1" ht="15.75" customHeight="1">
      <c r="A2" s="146"/>
      <c r="B2" s="294"/>
      <c r="C2" s="104"/>
      <c r="D2" s="148" t="s">
        <v>337</v>
      </c>
      <c r="E2" s="94"/>
      <c r="F2" s="94"/>
      <c r="G2" s="94"/>
      <c r="H2" s="149"/>
      <c r="I2" s="149"/>
      <c r="J2" s="149"/>
      <c r="K2" s="149"/>
      <c r="L2" s="149"/>
      <c r="M2" s="149"/>
      <c r="N2" s="149"/>
      <c r="O2" s="149"/>
      <c r="P2" s="149"/>
      <c r="Q2" s="149"/>
      <c r="R2" s="149"/>
      <c r="S2" s="149"/>
      <c r="T2" s="149"/>
      <c r="U2" s="149"/>
      <c r="V2" s="149"/>
      <c r="W2" s="149"/>
      <c r="X2" s="149"/>
      <c r="Y2" s="149"/>
      <c r="Z2" s="149"/>
      <c r="AA2" s="149"/>
      <c r="AB2" s="149"/>
      <c r="AC2" s="149"/>
      <c r="AD2" s="149"/>
      <c r="AE2" s="149"/>
    </row>
    <row r="3" spans="1:35" s="101" customFormat="1" ht="20.100000000000001" customHeight="1">
      <c r="A3" s="126"/>
      <c r="B3" s="301"/>
      <c r="C3" s="128"/>
      <c r="D3" s="130"/>
      <c r="E3" s="130"/>
      <c r="F3" s="130"/>
      <c r="G3" s="130"/>
      <c r="H3" s="131" t="s">
        <v>29</v>
      </c>
      <c r="I3" s="131" t="s">
        <v>30</v>
      </c>
      <c r="J3" s="131" t="s">
        <v>10</v>
      </c>
      <c r="K3" s="131" t="s">
        <v>24</v>
      </c>
      <c r="L3" s="131" t="s">
        <v>45</v>
      </c>
      <c r="M3" s="131" t="s">
        <v>59</v>
      </c>
      <c r="N3" s="131" t="s">
        <v>453</v>
      </c>
      <c r="O3" s="131" t="s">
        <v>472</v>
      </c>
      <c r="P3" s="131" t="s">
        <v>484</v>
      </c>
      <c r="Q3" s="131" t="s">
        <v>489</v>
      </c>
      <c r="R3" s="131" t="s">
        <v>499</v>
      </c>
      <c r="S3" s="131" t="s">
        <v>512</v>
      </c>
      <c r="T3" s="131" t="s">
        <v>517</v>
      </c>
      <c r="U3" s="131" t="s">
        <v>528</v>
      </c>
      <c r="V3" s="131" t="s">
        <v>538</v>
      </c>
      <c r="W3" s="131" t="s">
        <v>542</v>
      </c>
      <c r="X3" s="131" t="s">
        <v>547</v>
      </c>
      <c r="Y3" s="131" t="s">
        <v>556</v>
      </c>
      <c r="Z3" s="131" t="s">
        <v>573</v>
      </c>
      <c r="AA3" s="131" t="s">
        <v>579</v>
      </c>
      <c r="AB3" s="131" t="s">
        <v>587</v>
      </c>
      <c r="AC3" s="131" t="s">
        <v>590</v>
      </c>
      <c r="AD3" s="131" t="s">
        <v>601</v>
      </c>
      <c r="AE3" s="1450" t="s">
        <v>608</v>
      </c>
    </row>
    <row r="4" spans="1:35" s="89" customFormat="1" ht="11.1" customHeight="1">
      <c r="A4" s="189"/>
      <c r="B4" s="231"/>
      <c r="C4" s="104"/>
      <c r="D4" s="94"/>
      <c r="E4" s="94"/>
      <c r="F4" s="94"/>
      <c r="G4" s="94"/>
      <c r="H4" s="191"/>
      <c r="I4" s="191"/>
      <c r="J4" s="191"/>
      <c r="K4" s="191"/>
      <c r="L4" s="191"/>
      <c r="M4" s="191"/>
      <c r="N4" s="191"/>
      <c r="O4" s="191"/>
      <c r="P4" s="191"/>
      <c r="Q4" s="191"/>
      <c r="R4" s="191"/>
      <c r="S4" s="191"/>
      <c r="T4" s="191"/>
      <c r="U4" s="191"/>
      <c r="V4" s="191"/>
      <c r="W4" s="191"/>
      <c r="X4" s="191"/>
      <c r="Y4" s="191"/>
      <c r="Z4" s="191"/>
      <c r="AA4" s="191"/>
      <c r="AB4" s="191"/>
      <c r="AC4" s="191"/>
      <c r="AD4" s="191"/>
      <c r="AE4" s="191"/>
    </row>
    <row r="5" spans="1:35" s="89" customFormat="1" ht="11.1" customHeight="1">
      <c r="A5" s="253"/>
      <c r="B5" s="136" t="s">
        <v>114</v>
      </c>
      <c r="C5" s="133"/>
      <c r="D5" s="340" t="s">
        <v>338</v>
      </c>
      <c r="E5" s="336"/>
      <c r="F5" s="336"/>
      <c r="G5" s="336"/>
      <c r="H5" s="17"/>
      <c r="I5" s="17"/>
      <c r="J5" s="17"/>
      <c r="K5" s="17"/>
      <c r="L5" s="297"/>
      <c r="M5" s="353"/>
      <c r="N5" s="353"/>
      <c r="O5" s="353"/>
      <c r="P5" s="353"/>
      <c r="Q5" s="353"/>
      <c r="R5" s="353"/>
      <c r="S5" s="353"/>
      <c r="T5" s="353"/>
      <c r="U5" s="460"/>
      <c r="V5" s="460"/>
      <c r="W5" s="460"/>
      <c r="X5" s="1279"/>
      <c r="Y5" s="1279"/>
      <c r="Z5" s="1279"/>
      <c r="AA5" s="1279"/>
      <c r="AB5" s="1279"/>
      <c r="AC5" s="1279"/>
      <c r="AD5" s="1279"/>
      <c r="AE5" s="1279" t="s">
        <v>541</v>
      </c>
    </row>
    <row r="6" spans="1:35" s="86" customFormat="1" ht="11.1" customHeight="1">
      <c r="A6" s="158"/>
      <c r="B6" s="235"/>
      <c r="C6" s="52"/>
      <c r="D6" s="595" t="s">
        <v>339</v>
      </c>
      <c r="E6" s="595"/>
      <c r="F6" s="600"/>
      <c r="G6" s="600"/>
      <c r="H6" s="744">
        <v>0.55000000000000004</v>
      </c>
      <c r="I6" s="744">
        <v>0.48</v>
      </c>
      <c r="J6" s="744">
        <v>0.59</v>
      </c>
      <c r="K6" s="744">
        <v>0.51</v>
      </c>
      <c r="L6" s="744">
        <v>0.86</v>
      </c>
      <c r="M6" s="744">
        <v>0.7</v>
      </c>
      <c r="N6" s="744">
        <v>0.74</v>
      </c>
      <c r="O6" s="744">
        <v>0.71</v>
      </c>
      <c r="P6" s="744">
        <v>0.79</v>
      </c>
      <c r="Q6" s="744">
        <v>0.51</v>
      </c>
      <c r="R6" s="744">
        <v>0.65</v>
      </c>
      <c r="S6" s="745">
        <v>0.57999999999999996</v>
      </c>
      <c r="T6" s="745">
        <v>0.62</v>
      </c>
      <c r="U6" s="745">
        <v>0.43368807032075241</v>
      </c>
      <c r="V6" s="745">
        <v>0.66</v>
      </c>
      <c r="W6" s="745">
        <v>0.68</v>
      </c>
      <c r="X6" s="745">
        <v>0.5</v>
      </c>
      <c r="Y6" s="744">
        <v>0.43</v>
      </c>
      <c r="Z6" s="744">
        <v>0.43</v>
      </c>
      <c r="AA6" s="744">
        <v>0.27</v>
      </c>
      <c r="AB6" s="744">
        <v>0.28000000000000003</v>
      </c>
      <c r="AC6" s="744">
        <v>0.24</v>
      </c>
      <c r="AD6" s="744">
        <v>0.2</v>
      </c>
      <c r="AE6" s="1637">
        <v>0.21</v>
      </c>
      <c r="AF6" s="1264"/>
      <c r="AG6" s="1264"/>
      <c r="AH6" s="514"/>
    </row>
    <row r="7" spans="1:35" s="86" customFormat="1" ht="11.1" customHeight="1">
      <c r="A7" s="192"/>
      <c r="B7" s="138" t="s">
        <v>116</v>
      </c>
      <c r="C7" s="18"/>
      <c r="D7" s="556" t="s">
        <v>340</v>
      </c>
      <c r="E7" s="177"/>
      <c r="F7" s="177"/>
      <c r="G7" s="177"/>
      <c r="H7" s="746">
        <v>0.67</v>
      </c>
      <c r="I7" s="746">
        <v>0.56000000000000005</v>
      </c>
      <c r="J7" s="746">
        <v>0.72</v>
      </c>
      <c r="K7" s="746">
        <v>0.6</v>
      </c>
      <c r="L7" s="746">
        <v>1.0900000000000001</v>
      </c>
      <c r="M7" s="746">
        <v>0.85</v>
      </c>
      <c r="N7" s="747">
        <v>0.9</v>
      </c>
      <c r="O7" s="746">
        <v>0.85</v>
      </c>
      <c r="P7" s="746">
        <v>0.93</v>
      </c>
      <c r="Q7" s="746">
        <v>0.5</v>
      </c>
      <c r="R7" s="747">
        <v>0.7</v>
      </c>
      <c r="S7" s="748">
        <v>0.64</v>
      </c>
      <c r="T7" s="748">
        <v>0.56999999999999995</v>
      </c>
      <c r="U7" s="748">
        <v>0.43869604074163393</v>
      </c>
      <c r="V7" s="748">
        <v>0.75</v>
      </c>
      <c r="W7" s="748">
        <v>0.79</v>
      </c>
      <c r="X7" s="748">
        <v>0.55000000000000004</v>
      </c>
      <c r="Y7" s="752">
        <v>0.49</v>
      </c>
      <c r="Z7" s="752">
        <v>0.53</v>
      </c>
      <c r="AA7" s="752">
        <v>0.28999999999999998</v>
      </c>
      <c r="AB7" s="752">
        <v>0.31</v>
      </c>
      <c r="AC7" s="752">
        <v>0.25</v>
      </c>
      <c r="AD7" s="752">
        <v>0.19</v>
      </c>
      <c r="AE7" s="1638">
        <v>0.19</v>
      </c>
      <c r="AF7" s="1264"/>
      <c r="AG7" s="1264"/>
      <c r="AH7" s="514"/>
    </row>
    <row r="8" spans="1:35" s="86" customFormat="1" ht="11.1" customHeight="1">
      <c r="A8" s="234"/>
      <c r="B8" s="139"/>
      <c r="C8" s="18"/>
      <c r="D8" s="177" t="s">
        <v>341</v>
      </c>
      <c r="E8" s="94"/>
      <c r="F8" s="177"/>
      <c r="G8" s="177"/>
      <c r="H8" s="288">
        <v>0</v>
      </c>
      <c r="I8" s="746">
        <v>0.14000000000000001</v>
      </c>
      <c r="J8" s="288">
        <v>0</v>
      </c>
      <c r="K8" s="288">
        <v>0</v>
      </c>
      <c r="L8" s="288">
        <v>0</v>
      </c>
      <c r="M8" s="288">
        <v>0</v>
      </c>
      <c r="N8" s="288">
        <v>0</v>
      </c>
      <c r="O8" s="288">
        <v>0</v>
      </c>
      <c r="P8" s="288">
        <v>0</v>
      </c>
      <c r="Q8" s="288">
        <v>0</v>
      </c>
      <c r="R8" s="288">
        <v>0</v>
      </c>
      <c r="S8" s="749">
        <v>1.2756729174639624E-2</v>
      </c>
      <c r="T8" s="749">
        <v>0</v>
      </c>
      <c r="U8" s="749">
        <v>0</v>
      </c>
      <c r="V8" s="749">
        <v>0.01</v>
      </c>
      <c r="W8" s="749">
        <v>0.01</v>
      </c>
      <c r="X8" s="749">
        <v>0</v>
      </c>
      <c r="Y8" s="1438">
        <v>0</v>
      </c>
      <c r="Z8" s="1438">
        <v>0</v>
      </c>
      <c r="AA8" s="1438">
        <v>0</v>
      </c>
      <c r="AB8" s="1438">
        <v>0</v>
      </c>
      <c r="AC8" s="1438">
        <v>0</v>
      </c>
      <c r="AD8" s="1438">
        <v>0</v>
      </c>
      <c r="AE8" s="1639" t="s">
        <v>612</v>
      </c>
      <c r="AF8" s="1264"/>
      <c r="AG8" s="1264"/>
      <c r="AH8" s="514"/>
    </row>
    <row r="9" spans="1:35" s="86" customFormat="1" ht="11.1" customHeight="1">
      <c r="A9" s="237"/>
      <c r="B9" s="141" t="s">
        <v>150</v>
      </c>
      <c r="C9" s="18"/>
      <c r="D9" s="177" t="s">
        <v>342</v>
      </c>
      <c r="E9" s="94"/>
      <c r="F9" s="177"/>
      <c r="G9" s="177"/>
      <c r="H9" s="746">
        <v>0.75</v>
      </c>
      <c r="I9" s="746">
        <v>0.61</v>
      </c>
      <c r="J9" s="746">
        <v>0.8</v>
      </c>
      <c r="K9" s="746">
        <v>0.67</v>
      </c>
      <c r="L9" s="746">
        <v>1.21</v>
      </c>
      <c r="M9" s="746">
        <v>0.94</v>
      </c>
      <c r="N9" s="746">
        <v>0.99</v>
      </c>
      <c r="O9" s="746">
        <v>0.94</v>
      </c>
      <c r="P9" s="746">
        <v>1.02</v>
      </c>
      <c r="Q9" s="746">
        <v>0.56000000000000005</v>
      </c>
      <c r="R9" s="750">
        <v>0.78</v>
      </c>
      <c r="S9" s="751">
        <v>0.72</v>
      </c>
      <c r="T9" s="751">
        <v>0.64</v>
      </c>
      <c r="U9" s="751">
        <v>0.49043512736643868</v>
      </c>
      <c r="V9" s="751">
        <v>0.83</v>
      </c>
      <c r="W9" s="751">
        <v>0.87</v>
      </c>
      <c r="X9" s="751">
        <v>0.6</v>
      </c>
      <c r="Y9" s="750">
        <v>0.54</v>
      </c>
      <c r="Z9" s="750">
        <v>0.56999999999999995</v>
      </c>
      <c r="AA9" s="750">
        <v>0.32</v>
      </c>
      <c r="AB9" s="750">
        <v>0.34</v>
      </c>
      <c r="AC9" s="750">
        <v>0.28000000000000003</v>
      </c>
      <c r="AD9" s="750">
        <v>0.21</v>
      </c>
      <c r="AE9" s="1640">
        <v>0.21</v>
      </c>
      <c r="AF9" s="1264"/>
      <c r="AG9" s="1264"/>
      <c r="AH9" s="514"/>
    </row>
    <row r="10" spans="1:35" s="86" customFormat="1" ht="11.1" customHeight="1">
      <c r="A10" s="237"/>
      <c r="B10" s="141" t="s">
        <v>119</v>
      </c>
      <c r="C10" s="18"/>
      <c r="D10" s="1795" t="s">
        <v>343</v>
      </c>
      <c r="E10" s="1795"/>
      <c r="F10" s="1795"/>
      <c r="G10" s="347"/>
      <c r="H10" s="752">
        <v>0.02</v>
      </c>
      <c r="I10" s="753">
        <v>0</v>
      </c>
      <c r="J10" s="752">
        <v>0.17</v>
      </c>
      <c r="K10" s="752">
        <v>0.14000000000000001</v>
      </c>
      <c r="L10" s="752">
        <v>0.17</v>
      </c>
      <c r="M10" s="752">
        <v>0.15</v>
      </c>
      <c r="N10" s="752">
        <v>0.05</v>
      </c>
      <c r="O10" s="752">
        <v>0.05</v>
      </c>
      <c r="P10" s="747">
        <v>0.06</v>
      </c>
      <c r="Q10" s="747">
        <v>0.17</v>
      </c>
      <c r="R10" s="747">
        <v>0.18</v>
      </c>
      <c r="S10" s="748">
        <v>0.2</v>
      </c>
      <c r="T10" s="748">
        <v>2.82</v>
      </c>
      <c r="U10" s="748">
        <v>0.20096463022508038</v>
      </c>
      <c r="V10" s="748">
        <v>0.19</v>
      </c>
      <c r="W10" s="748">
        <v>0.2</v>
      </c>
      <c r="X10" s="748">
        <v>0.03</v>
      </c>
      <c r="Y10" s="752">
        <v>0.03</v>
      </c>
      <c r="Z10" s="752">
        <v>0.01</v>
      </c>
      <c r="AA10" s="752">
        <v>0.3</v>
      </c>
      <c r="AB10" s="752">
        <v>0.32</v>
      </c>
      <c r="AC10" s="752">
        <v>0</v>
      </c>
      <c r="AD10" s="752">
        <v>0.08</v>
      </c>
      <c r="AE10" s="1639">
        <v>0.08</v>
      </c>
      <c r="AF10" s="1264"/>
      <c r="AG10" s="1264"/>
      <c r="AH10" s="514"/>
    </row>
    <row r="11" spans="1:35" s="86" customFormat="1" ht="11.1" customHeight="1">
      <c r="A11" s="237"/>
      <c r="B11" s="141" t="s">
        <v>120</v>
      </c>
      <c r="C11" s="18"/>
      <c r="D11" s="556" t="s">
        <v>344</v>
      </c>
      <c r="E11" s="177"/>
      <c r="F11" s="94"/>
      <c r="G11" s="94"/>
      <c r="H11" s="746">
        <v>0.2</v>
      </c>
      <c r="I11" s="746">
        <v>0.21</v>
      </c>
      <c r="J11" s="746">
        <v>0.23</v>
      </c>
      <c r="K11" s="746">
        <v>0.27</v>
      </c>
      <c r="L11" s="746">
        <v>0.3</v>
      </c>
      <c r="M11" s="746">
        <v>0.28000000000000003</v>
      </c>
      <c r="N11" s="746">
        <v>0.33</v>
      </c>
      <c r="O11" s="746">
        <v>0.34</v>
      </c>
      <c r="P11" s="746">
        <v>0.42</v>
      </c>
      <c r="Q11" s="746">
        <v>0.43</v>
      </c>
      <c r="R11" s="746">
        <v>0.48</v>
      </c>
      <c r="S11" s="754">
        <v>0.39</v>
      </c>
      <c r="T11" s="754">
        <v>0.4</v>
      </c>
      <c r="U11" s="754">
        <v>0.35822370452720648</v>
      </c>
      <c r="V11" s="754">
        <v>0.4</v>
      </c>
      <c r="W11" s="754">
        <v>0.39</v>
      </c>
      <c r="X11" s="754">
        <v>0.33</v>
      </c>
      <c r="Y11" s="746">
        <v>0.25</v>
      </c>
      <c r="Z11" s="746">
        <v>0.2</v>
      </c>
      <c r="AA11" s="746">
        <v>0.18</v>
      </c>
      <c r="AB11" s="746">
        <v>0.17</v>
      </c>
      <c r="AC11" s="746">
        <v>0.18</v>
      </c>
      <c r="AD11" s="746">
        <v>0.19</v>
      </c>
      <c r="AE11" s="1641">
        <v>0.21</v>
      </c>
      <c r="AF11" s="1264"/>
      <c r="AG11" s="1264"/>
      <c r="AH11" s="514"/>
    </row>
    <row r="12" spans="1:35" s="86" customFormat="1" ht="11.1" customHeight="1">
      <c r="A12" s="237"/>
      <c r="B12" s="141" t="s">
        <v>121</v>
      </c>
      <c r="C12" s="18"/>
      <c r="D12" s="726" t="s">
        <v>345</v>
      </c>
      <c r="E12" s="723"/>
      <c r="F12" s="723"/>
      <c r="G12" s="723"/>
      <c r="H12" s="750">
        <v>2.17</v>
      </c>
      <c r="I12" s="750">
        <v>2.25</v>
      </c>
      <c r="J12" s="750">
        <v>2.35</v>
      </c>
      <c r="K12" s="750">
        <v>1.96</v>
      </c>
      <c r="L12" s="750">
        <v>2.29</v>
      </c>
      <c r="M12" s="750">
        <v>2.65</v>
      </c>
      <c r="N12" s="750">
        <v>2.74</v>
      </c>
      <c r="O12" s="750">
        <v>2.36</v>
      </c>
      <c r="P12" s="750">
        <v>2.76</v>
      </c>
      <c r="Q12" s="750">
        <v>2.57</v>
      </c>
      <c r="R12" s="750">
        <v>3.01</v>
      </c>
      <c r="S12" s="751">
        <v>2.58</v>
      </c>
      <c r="T12" s="751">
        <v>3.48</v>
      </c>
      <c r="U12" s="751">
        <v>2.36</v>
      </c>
      <c r="V12" s="751">
        <v>2.52</v>
      </c>
      <c r="W12" s="751">
        <v>2.57</v>
      </c>
      <c r="X12" s="751">
        <v>2.39</v>
      </c>
      <c r="Y12" s="750">
        <v>2.38</v>
      </c>
      <c r="Z12" s="750">
        <v>2.11</v>
      </c>
      <c r="AA12" s="750">
        <v>1.91</v>
      </c>
      <c r="AB12" s="750">
        <v>1.82</v>
      </c>
      <c r="AC12" s="750">
        <v>1.87</v>
      </c>
      <c r="AD12" s="750">
        <v>1.82</v>
      </c>
      <c r="AE12" s="1640">
        <v>2.12</v>
      </c>
      <c r="AF12" s="1264"/>
      <c r="AG12" s="1264"/>
      <c r="AH12" s="514"/>
    </row>
    <row r="13" spans="1:35" s="86" customFormat="1" ht="11.1" customHeight="1">
      <c r="A13" s="234"/>
      <c r="B13" s="372" t="s">
        <v>122</v>
      </c>
      <c r="C13" s="18"/>
      <c r="D13" s="94"/>
      <c r="E13" s="94"/>
      <c r="F13" s="94"/>
      <c r="G13" s="94"/>
      <c r="H13" s="94"/>
      <c r="I13" s="755"/>
      <c r="J13" s="755"/>
      <c r="K13" s="755"/>
      <c r="L13" s="755"/>
      <c r="M13" s="755"/>
      <c r="N13" s="755"/>
      <c r="O13" s="755"/>
      <c r="P13" s="755"/>
      <c r="Q13" s="755"/>
      <c r="R13" s="755"/>
      <c r="S13" s="478"/>
      <c r="T13" s="478"/>
      <c r="U13" s="478"/>
      <c r="V13" s="478"/>
      <c r="W13" s="478"/>
      <c r="X13" s="478"/>
      <c r="Y13" s="363"/>
      <c r="Z13" s="363"/>
      <c r="AA13" s="1693"/>
      <c r="AB13" s="1693"/>
      <c r="AC13" s="1693"/>
      <c r="AD13" s="1693"/>
      <c r="AE13" s="1343"/>
      <c r="AF13" s="478"/>
      <c r="AG13" s="478"/>
      <c r="AH13" s="514"/>
    </row>
    <row r="14" spans="1:35" s="86" customFormat="1" ht="11.1" customHeight="1">
      <c r="A14" s="234"/>
      <c r="B14" s="141" t="s">
        <v>124</v>
      </c>
      <c r="C14" s="18"/>
      <c r="D14" s="94"/>
      <c r="E14" s="94"/>
      <c r="F14" s="94"/>
      <c r="G14" s="94"/>
      <c r="H14" s="94"/>
      <c r="I14" s="755"/>
      <c r="J14" s="755"/>
      <c r="K14" s="755"/>
      <c r="L14" s="212"/>
      <c r="M14" s="319"/>
      <c r="N14" s="319"/>
      <c r="O14" s="319"/>
      <c r="P14" s="319"/>
      <c r="Q14" s="319"/>
      <c r="R14" s="319"/>
      <c r="S14" s="460"/>
      <c r="T14" s="460"/>
      <c r="U14" s="460"/>
      <c r="V14" s="460"/>
      <c r="W14" s="460"/>
      <c r="X14" s="460"/>
      <c r="Y14" s="345"/>
      <c r="Z14" s="345"/>
      <c r="AA14" s="1284"/>
      <c r="AB14" s="1284"/>
      <c r="AC14" s="1284"/>
      <c r="AD14" s="1284"/>
      <c r="AE14" s="1279" t="s">
        <v>540</v>
      </c>
      <c r="AF14" s="460"/>
      <c r="AG14" s="460"/>
      <c r="AH14" s="514"/>
    </row>
    <row r="15" spans="1:35" s="86" customFormat="1" ht="11.1" customHeight="1">
      <c r="A15" s="234"/>
      <c r="B15" s="141" t="s">
        <v>126</v>
      </c>
      <c r="C15" s="18"/>
      <c r="D15" s="595" t="s">
        <v>346</v>
      </c>
      <c r="E15" s="727"/>
      <c r="F15" s="756"/>
      <c r="G15" s="756"/>
      <c r="H15" s="560">
        <v>1966</v>
      </c>
      <c r="I15" s="560">
        <v>1817</v>
      </c>
      <c r="J15" s="560">
        <v>2308</v>
      </c>
      <c r="K15" s="560">
        <v>2022</v>
      </c>
      <c r="L15" s="656">
        <v>3384</v>
      </c>
      <c r="M15" s="656">
        <v>2722</v>
      </c>
      <c r="N15" s="656">
        <v>2900</v>
      </c>
      <c r="O15" s="656">
        <v>2787</v>
      </c>
      <c r="P15" s="656">
        <v>3174</v>
      </c>
      <c r="Q15" s="656">
        <v>2056</v>
      </c>
      <c r="R15" s="656">
        <v>2691</v>
      </c>
      <c r="S15" s="658">
        <v>2441</v>
      </c>
      <c r="T15" s="658">
        <v>2652</v>
      </c>
      <c r="U15" s="658">
        <v>1864</v>
      </c>
      <c r="V15" s="658">
        <v>2828</v>
      </c>
      <c r="W15" s="658">
        <v>2978</v>
      </c>
      <c r="X15" s="658">
        <v>2220</v>
      </c>
      <c r="Y15" s="656">
        <v>1992</v>
      </c>
      <c r="Z15" s="656">
        <v>2094</v>
      </c>
      <c r="AA15" s="656">
        <v>1382</v>
      </c>
      <c r="AB15" s="656">
        <v>1480</v>
      </c>
      <c r="AC15" s="656">
        <v>1261</v>
      </c>
      <c r="AD15" s="656">
        <v>1065</v>
      </c>
      <c r="AE15" s="1604">
        <v>1148</v>
      </c>
      <c r="AF15" s="1743"/>
      <c r="AG15" s="992"/>
      <c r="AH15" s="1269"/>
    </row>
    <row r="16" spans="1:35" s="86" customFormat="1" ht="11.1" customHeight="1">
      <c r="A16" s="234"/>
      <c r="B16" s="141" t="s">
        <v>128</v>
      </c>
      <c r="C16" s="18"/>
      <c r="D16" s="556" t="s">
        <v>340</v>
      </c>
      <c r="E16" s="177"/>
      <c r="F16" s="757"/>
      <c r="G16" s="757"/>
      <c r="H16" s="34">
        <v>1687</v>
      </c>
      <c r="I16" s="34">
        <v>1477</v>
      </c>
      <c r="J16" s="34">
        <v>1915</v>
      </c>
      <c r="K16" s="34">
        <v>1596</v>
      </c>
      <c r="L16" s="661">
        <v>2909</v>
      </c>
      <c r="M16" s="661">
        <v>2248</v>
      </c>
      <c r="N16" s="622">
        <v>2382</v>
      </c>
      <c r="O16" s="661">
        <v>2265</v>
      </c>
      <c r="P16" s="661">
        <v>2528</v>
      </c>
      <c r="Q16" s="661">
        <v>1373</v>
      </c>
      <c r="R16" s="622">
        <v>1939</v>
      </c>
      <c r="S16" s="623">
        <v>1798</v>
      </c>
      <c r="T16" s="623">
        <v>1613</v>
      </c>
      <c r="U16" s="623">
        <v>1237</v>
      </c>
      <c r="V16" s="623">
        <v>2162</v>
      </c>
      <c r="W16" s="623">
        <v>2331</v>
      </c>
      <c r="X16" s="623">
        <v>1651</v>
      </c>
      <c r="Y16" s="621">
        <v>1502</v>
      </c>
      <c r="Z16" s="621">
        <v>1677</v>
      </c>
      <c r="AA16" s="621">
        <v>971</v>
      </c>
      <c r="AB16" s="621">
        <v>1072</v>
      </c>
      <c r="AC16" s="621">
        <v>872</v>
      </c>
      <c r="AD16" s="621">
        <v>667</v>
      </c>
      <c r="AE16" s="1605">
        <v>697</v>
      </c>
      <c r="AF16" s="1743"/>
      <c r="AG16" s="992"/>
      <c r="AH16" s="514"/>
      <c r="AI16" s="515"/>
    </row>
    <row r="17" spans="1:36" s="86" customFormat="1" ht="11.1" customHeight="1">
      <c r="A17" s="237"/>
      <c r="B17" s="141" t="s">
        <v>130</v>
      </c>
      <c r="C17" s="18"/>
      <c r="D17" s="177" t="s">
        <v>341</v>
      </c>
      <c r="E17" s="94"/>
      <c r="F17" s="17"/>
      <c r="G17" s="17"/>
      <c r="H17" s="758">
        <v>0</v>
      </c>
      <c r="I17" s="34">
        <v>38</v>
      </c>
      <c r="J17" s="758">
        <v>0</v>
      </c>
      <c r="K17" s="758">
        <v>0</v>
      </c>
      <c r="L17" s="667">
        <v>0</v>
      </c>
      <c r="M17" s="288">
        <v>0</v>
      </c>
      <c r="N17" s="288">
        <v>3</v>
      </c>
      <c r="O17" s="288">
        <v>1</v>
      </c>
      <c r="P17" s="288">
        <v>0</v>
      </c>
      <c r="Q17" s="288">
        <v>1</v>
      </c>
      <c r="R17" s="288">
        <v>1</v>
      </c>
      <c r="S17" s="759">
        <v>4</v>
      </c>
      <c r="T17" s="759">
        <v>0</v>
      </c>
      <c r="U17" s="759">
        <v>0</v>
      </c>
      <c r="V17" s="759">
        <v>2</v>
      </c>
      <c r="W17" s="759">
        <v>2</v>
      </c>
      <c r="X17" s="759">
        <v>0</v>
      </c>
      <c r="Y17" s="1486">
        <v>0</v>
      </c>
      <c r="Z17" s="1486">
        <v>0</v>
      </c>
      <c r="AA17" s="1486">
        <v>0</v>
      </c>
      <c r="AB17" s="1486">
        <v>0</v>
      </c>
      <c r="AC17" s="1486">
        <v>0</v>
      </c>
      <c r="AD17" s="1486">
        <v>0</v>
      </c>
      <c r="AE17" s="1642" t="s">
        <v>612</v>
      </c>
      <c r="AF17" s="759"/>
      <c r="AG17" s="759"/>
      <c r="AH17" s="514"/>
    </row>
    <row r="18" spans="1:36" s="86" customFormat="1" ht="11.1" customHeight="1">
      <c r="A18" s="234"/>
      <c r="B18" s="141" t="s">
        <v>132</v>
      </c>
      <c r="C18" s="18"/>
      <c r="D18" s="177" t="s">
        <v>342</v>
      </c>
      <c r="E18" s="94"/>
      <c r="F18" s="757"/>
      <c r="G18" s="757"/>
      <c r="H18" s="34">
        <v>1687</v>
      </c>
      <c r="I18" s="34">
        <v>1439</v>
      </c>
      <c r="J18" s="34">
        <v>1915</v>
      </c>
      <c r="K18" s="34">
        <v>1596</v>
      </c>
      <c r="L18" s="661">
        <v>2909</v>
      </c>
      <c r="M18" s="661">
        <v>2248</v>
      </c>
      <c r="N18" s="661">
        <v>2379</v>
      </c>
      <c r="O18" s="661">
        <v>2264</v>
      </c>
      <c r="P18" s="661">
        <v>2528</v>
      </c>
      <c r="Q18" s="661">
        <v>1372</v>
      </c>
      <c r="R18" s="626">
        <v>1938</v>
      </c>
      <c r="S18" s="627">
        <v>1794</v>
      </c>
      <c r="T18" s="627">
        <v>1613</v>
      </c>
      <c r="U18" s="627">
        <v>1237</v>
      </c>
      <c r="V18" s="627">
        <v>2160</v>
      </c>
      <c r="W18" s="627">
        <v>2329</v>
      </c>
      <c r="X18" s="627">
        <v>1651</v>
      </c>
      <c r="Y18" s="626">
        <v>1502</v>
      </c>
      <c r="Z18" s="626">
        <v>1677</v>
      </c>
      <c r="AA18" s="626">
        <v>971</v>
      </c>
      <c r="AB18" s="626">
        <v>1072</v>
      </c>
      <c r="AC18" s="626">
        <v>872</v>
      </c>
      <c r="AD18" s="626">
        <v>667</v>
      </c>
      <c r="AE18" s="1607">
        <v>697</v>
      </c>
      <c r="AF18" s="992"/>
      <c r="AG18" s="992"/>
      <c r="AH18" s="514"/>
    </row>
    <row r="19" spans="1:36" s="86" customFormat="1" ht="11.1" customHeight="1">
      <c r="A19" s="234"/>
      <c r="B19" s="141" t="s">
        <v>133</v>
      </c>
      <c r="C19" s="18"/>
      <c r="D19" s="1795" t="s">
        <v>343</v>
      </c>
      <c r="E19" s="1795"/>
      <c r="F19" s="1795"/>
      <c r="G19" s="347"/>
      <c r="H19" s="697">
        <v>1</v>
      </c>
      <c r="I19" s="760">
        <v>0</v>
      </c>
      <c r="J19" s="697">
        <v>26</v>
      </c>
      <c r="K19" s="697">
        <v>23</v>
      </c>
      <c r="L19" s="697">
        <v>21</v>
      </c>
      <c r="M19" s="697">
        <v>16</v>
      </c>
      <c r="N19" s="697">
        <v>5</v>
      </c>
      <c r="O19" s="697">
        <v>5</v>
      </c>
      <c r="P19" s="696">
        <v>7</v>
      </c>
      <c r="Q19" s="696">
        <v>21</v>
      </c>
      <c r="R19" s="696">
        <v>22</v>
      </c>
      <c r="S19" s="698">
        <v>22</v>
      </c>
      <c r="T19" s="698">
        <v>332</v>
      </c>
      <c r="U19" s="698">
        <v>25</v>
      </c>
      <c r="V19" s="698">
        <v>23</v>
      </c>
      <c r="W19" s="698">
        <v>23</v>
      </c>
      <c r="X19" s="698">
        <v>3</v>
      </c>
      <c r="Y19" s="697">
        <v>3</v>
      </c>
      <c r="Z19" s="697">
        <v>1</v>
      </c>
      <c r="AA19" s="697">
        <v>33</v>
      </c>
      <c r="AB19" s="697">
        <v>37</v>
      </c>
      <c r="AC19" s="697">
        <v>0</v>
      </c>
      <c r="AD19" s="697">
        <v>9</v>
      </c>
      <c r="AE19" s="1608">
        <v>9</v>
      </c>
      <c r="AF19" s="992"/>
      <c r="AG19" s="992"/>
      <c r="AH19" s="514"/>
      <c r="AJ19" s="454"/>
    </row>
    <row r="20" spans="1:36" s="86" customFormat="1" ht="11.1" customHeight="1">
      <c r="A20" s="239"/>
      <c r="B20" s="140" t="s">
        <v>347</v>
      </c>
      <c r="C20" s="18"/>
      <c r="D20" s="556" t="s">
        <v>344</v>
      </c>
      <c r="E20" s="556"/>
      <c r="F20" s="94"/>
      <c r="G20" s="94"/>
      <c r="H20" s="687">
        <v>176</v>
      </c>
      <c r="I20" s="687">
        <v>219</v>
      </c>
      <c r="J20" s="687">
        <v>239</v>
      </c>
      <c r="K20" s="687">
        <v>285</v>
      </c>
      <c r="L20" s="687">
        <v>323</v>
      </c>
      <c r="M20" s="687">
        <v>308</v>
      </c>
      <c r="N20" s="687">
        <v>356</v>
      </c>
      <c r="O20" s="687">
        <v>372</v>
      </c>
      <c r="P20" s="687">
        <v>472</v>
      </c>
      <c r="Q20" s="687">
        <v>504</v>
      </c>
      <c r="R20" s="687">
        <v>563</v>
      </c>
      <c r="S20" s="761">
        <v>465</v>
      </c>
      <c r="T20" s="761">
        <v>496</v>
      </c>
      <c r="U20" s="761">
        <v>464</v>
      </c>
      <c r="V20" s="761">
        <v>511</v>
      </c>
      <c r="W20" s="761">
        <v>488</v>
      </c>
      <c r="X20" s="761">
        <v>436</v>
      </c>
      <c r="Y20" s="687">
        <v>363</v>
      </c>
      <c r="Z20" s="687">
        <v>309</v>
      </c>
      <c r="AA20" s="687">
        <v>284</v>
      </c>
      <c r="AB20" s="687">
        <v>284</v>
      </c>
      <c r="AC20" s="687">
        <v>293</v>
      </c>
      <c r="AD20" s="687">
        <v>301</v>
      </c>
      <c r="AE20" s="1643">
        <v>332</v>
      </c>
      <c r="AF20" s="992"/>
      <c r="AG20" s="992"/>
      <c r="AH20" s="514"/>
    </row>
    <row r="21" spans="1:36" s="86" customFormat="1" ht="11.1" customHeight="1">
      <c r="A21" s="234"/>
      <c r="B21" s="141" t="s">
        <v>135</v>
      </c>
      <c r="C21" s="18"/>
      <c r="D21" s="726" t="s">
        <v>345</v>
      </c>
      <c r="E21" s="726"/>
      <c r="F21" s="723"/>
      <c r="G21" s="723"/>
      <c r="H21" s="762">
        <v>102</v>
      </c>
      <c r="I21" s="762">
        <v>121</v>
      </c>
      <c r="J21" s="762">
        <v>128</v>
      </c>
      <c r="K21" s="762">
        <v>118</v>
      </c>
      <c r="L21" s="762">
        <v>131</v>
      </c>
      <c r="M21" s="762">
        <v>150</v>
      </c>
      <c r="N21" s="762">
        <v>157</v>
      </c>
      <c r="O21" s="762">
        <v>146</v>
      </c>
      <c r="P21" s="762">
        <v>167</v>
      </c>
      <c r="Q21" s="762">
        <v>158</v>
      </c>
      <c r="R21" s="762">
        <v>167</v>
      </c>
      <c r="S21" s="763">
        <v>156</v>
      </c>
      <c r="T21" s="763">
        <v>211</v>
      </c>
      <c r="U21" s="763">
        <v>138</v>
      </c>
      <c r="V21" s="763">
        <v>132</v>
      </c>
      <c r="W21" s="763">
        <v>136</v>
      </c>
      <c r="X21" s="763">
        <v>130</v>
      </c>
      <c r="Y21" s="762">
        <v>124</v>
      </c>
      <c r="Z21" s="762">
        <v>107</v>
      </c>
      <c r="AA21" s="762">
        <v>94</v>
      </c>
      <c r="AB21" s="762">
        <v>87</v>
      </c>
      <c r="AC21" s="762">
        <v>96</v>
      </c>
      <c r="AD21" s="762">
        <v>88</v>
      </c>
      <c r="AE21" s="1644">
        <v>110</v>
      </c>
      <c r="AF21" s="992"/>
      <c r="AG21" s="992"/>
      <c r="AH21" s="1269"/>
    </row>
    <row r="22" spans="1:36" s="86" customFormat="1" ht="11.1" customHeight="1">
      <c r="A22" s="234"/>
      <c r="B22" s="1541" t="s">
        <v>570</v>
      </c>
      <c r="C22" s="18"/>
      <c r="D22" s="94"/>
      <c r="E22" s="94"/>
      <c r="F22" s="94"/>
      <c r="G22" s="94"/>
      <c r="H22" s="764"/>
      <c r="I22" s="23"/>
      <c r="J22" s="23"/>
      <c r="K22" s="23"/>
      <c r="L22" s="23"/>
      <c r="M22" s="23"/>
      <c r="N22" s="23"/>
      <c r="O22" s="23"/>
      <c r="P22" s="23"/>
      <c r="Q22" s="23"/>
      <c r="R22" s="23"/>
      <c r="S22" s="464"/>
      <c r="T22" s="464"/>
      <c r="U22" s="464"/>
      <c r="V22" s="464"/>
      <c r="W22" s="464"/>
      <c r="X22" s="464"/>
      <c r="Y22" s="361"/>
      <c r="Z22" s="361"/>
      <c r="AA22" s="1540"/>
      <c r="AB22" s="1540"/>
      <c r="AC22" s="1540"/>
      <c r="AD22" s="1540"/>
      <c r="AE22" s="1301"/>
      <c r="AF22" s="464"/>
      <c r="AG22" s="464"/>
      <c r="AH22" s="514"/>
    </row>
    <row r="23" spans="1:36" s="86" customFormat="1" ht="11.1" customHeight="1">
      <c r="A23" s="234"/>
      <c r="B23" s="141" t="s">
        <v>136</v>
      </c>
      <c r="C23" s="18"/>
      <c r="D23" s="94"/>
      <c r="E23" s="94"/>
      <c r="F23" s="94"/>
      <c r="G23" s="94"/>
      <c r="H23" s="764"/>
      <c r="I23" s="23"/>
      <c r="J23" s="23"/>
      <c r="K23" s="23"/>
      <c r="L23" s="212"/>
      <c r="M23" s="319"/>
      <c r="N23" s="319"/>
      <c r="O23" s="319"/>
      <c r="P23" s="319"/>
      <c r="Q23" s="319"/>
      <c r="R23" s="319"/>
      <c r="S23" s="460"/>
      <c r="T23" s="460"/>
      <c r="U23" s="460"/>
      <c r="V23" s="460"/>
      <c r="W23" s="460"/>
      <c r="X23" s="460"/>
      <c r="Y23" s="345"/>
      <c r="Z23" s="345"/>
      <c r="AA23" s="1284"/>
      <c r="AB23" s="1284"/>
      <c r="AC23" s="1284"/>
      <c r="AD23" s="1284"/>
      <c r="AE23" s="1279" t="s">
        <v>540</v>
      </c>
      <c r="AF23" s="460"/>
      <c r="AG23" s="460"/>
      <c r="AH23" s="514"/>
    </row>
    <row r="24" spans="1:36" s="86" customFormat="1" ht="11.1" customHeight="1">
      <c r="A24" s="234"/>
      <c r="B24" s="141" t="s">
        <v>138</v>
      </c>
      <c r="C24" s="18"/>
      <c r="D24" s="595" t="s">
        <v>348</v>
      </c>
      <c r="E24" s="727"/>
      <c r="F24" s="756"/>
      <c r="G24" s="756"/>
      <c r="H24" s="560">
        <v>359753</v>
      </c>
      <c r="I24" s="560">
        <v>382497</v>
      </c>
      <c r="J24" s="560">
        <v>392736</v>
      </c>
      <c r="K24" s="560">
        <v>395639</v>
      </c>
      <c r="L24" s="656">
        <v>392211</v>
      </c>
      <c r="M24" s="656">
        <v>388149</v>
      </c>
      <c r="N24" s="656">
        <v>389728</v>
      </c>
      <c r="O24" s="656">
        <v>393285</v>
      </c>
      <c r="P24" s="656">
        <v>401577</v>
      </c>
      <c r="Q24" s="656">
        <v>406907</v>
      </c>
      <c r="R24" s="656">
        <v>413187</v>
      </c>
      <c r="S24" s="658">
        <v>419756</v>
      </c>
      <c r="T24" s="658">
        <v>425550</v>
      </c>
      <c r="U24" s="658">
        <v>429802</v>
      </c>
      <c r="V24" s="658">
        <v>431601</v>
      </c>
      <c r="W24" s="658">
        <v>436158</v>
      </c>
      <c r="X24" s="658">
        <v>446963</v>
      </c>
      <c r="Y24" s="656">
        <v>465919</v>
      </c>
      <c r="Z24" s="656">
        <v>487117</v>
      </c>
      <c r="AA24" s="656">
        <v>508696</v>
      </c>
      <c r="AB24" s="656">
        <v>522440</v>
      </c>
      <c r="AC24" s="656">
        <v>521336</v>
      </c>
      <c r="AD24" s="656">
        <v>526472</v>
      </c>
      <c r="AE24" s="1604">
        <v>549389</v>
      </c>
      <c r="AF24" s="1743"/>
      <c r="AG24" s="992"/>
      <c r="AH24" s="1269"/>
    </row>
    <row r="25" spans="1:36" s="86" customFormat="1" ht="11.1" customHeight="1">
      <c r="A25" s="234"/>
      <c r="B25" s="141" t="s">
        <v>140</v>
      </c>
      <c r="C25" s="18"/>
      <c r="D25" s="556" t="s">
        <v>340</v>
      </c>
      <c r="E25" s="177"/>
      <c r="F25" s="757"/>
      <c r="G25" s="757"/>
      <c r="H25" s="34">
        <v>253174</v>
      </c>
      <c r="I25" s="34">
        <v>263353</v>
      </c>
      <c r="J25" s="34">
        <v>267518</v>
      </c>
      <c r="K25" s="34">
        <v>267188</v>
      </c>
      <c r="L25" s="661">
        <v>267942</v>
      </c>
      <c r="M25" s="661">
        <v>263296</v>
      </c>
      <c r="N25" s="622">
        <v>265430</v>
      </c>
      <c r="O25" s="661">
        <v>267226</v>
      </c>
      <c r="P25" s="661">
        <v>272036</v>
      </c>
      <c r="Q25" s="661">
        <v>272037</v>
      </c>
      <c r="R25" s="622">
        <v>278784</v>
      </c>
      <c r="S25" s="623">
        <v>282109</v>
      </c>
      <c r="T25" s="623">
        <v>282189</v>
      </c>
      <c r="U25" s="623">
        <v>281972</v>
      </c>
      <c r="V25" s="623">
        <v>286891</v>
      </c>
      <c r="W25" s="623">
        <v>294255</v>
      </c>
      <c r="X25" s="623">
        <v>298985</v>
      </c>
      <c r="Y25" s="621">
        <v>305315</v>
      </c>
      <c r="Z25" s="621">
        <v>319196</v>
      </c>
      <c r="AA25" s="621">
        <v>332493</v>
      </c>
      <c r="AB25" s="621">
        <v>340702</v>
      </c>
      <c r="AC25" s="621">
        <v>343135</v>
      </c>
      <c r="AD25" s="621">
        <v>351017</v>
      </c>
      <c r="AE25" s="1605">
        <v>371146</v>
      </c>
      <c r="AF25" s="1743"/>
      <c r="AG25" s="992"/>
      <c r="AH25" s="1269"/>
    </row>
    <row r="26" spans="1:36" s="86" customFormat="1" ht="11.1" customHeight="1">
      <c r="A26" s="241"/>
      <c r="B26" s="141"/>
      <c r="C26" s="18"/>
      <c r="D26" s="177" t="s">
        <v>341</v>
      </c>
      <c r="E26" s="177"/>
      <c r="F26" s="17"/>
      <c r="G26" s="17"/>
      <c r="H26" s="34">
        <v>28021</v>
      </c>
      <c r="I26" s="34">
        <v>26899</v>
      </c>
      <c r="J26" s="34">
        <v>28181</v>
      </c>
      <c r="K26" s="34">
        <v>28253</v>
      </c>
      <c r="L26" s="661">
        <v>27370</v>
      </c>
      <c r="M26" s="661">
        <v>24940</v>
      </c>
      <c r="N26" s="661">
        <v>25675</v>
      </c>
      <c r="O26" s="661">
        <v>25353</v>
      </c>
      <c r="P26" s="661">
        <v>26189</v>
      </c>
      <c r="Q26" s="661">
        <v>28584</v>
      </c>
      <c r="R26" s="661">
        <v>30736</v>
      </c>
      <c r="S26" s="663">
        <v>31356</v>
      </c>
      <c r="T26" s="663">
        <v>30882</v>
      </c>
      <c r="U26" s="663">
        <v>29747</v>
      </c>
      <c r="V26" s="663">
        <v>26331</v>
      </c>
      <c r="W26" s="663">
        <v>26531</v>
      </c>
      <c r="X26" s="663">
        <v>25369</v>
      </c>
      <c r="Y26" s="661">
        <v>25263</v>
      </c>
      <c r="Z26" s="661">
        <v>25252</v>
      </c>
      <c r="AA26" s="661">
        <v>27192</v>
      </c>
      <c r="AB26" s="661">
        <v>26706</v>
      </c>
      <c r="AC26" s="661">
        <v>28620</v>
      </c>
      <c r="AD26" s="661">
        <v>27727</v>
      </c>
      <c r="AE26" s="1606">
        <v>32430</v>
      </c>
      <c r="AF26" s="992"/>
      <c r="AG26" s="992"/>
      <c r="AH26" s="514"/>
    </row>
    <row r="27" spans="1:36" s="86" customFormat="1" ht="11.1" customHeight="1">
      <c r="A27" s="234"/>
      <c r="B27" s="141"/>
      <c r="C27" s="18"/>
      <c r="D27" s="177" t="s">
        <v>342</v>
      </c>
      <c r="E27" s="177"/>
      <c r="F27" s="757"/>
      <c r="G27" s="757"/>
      <c r="H27" s="34">
        <v>225153</v>
      </c>
      <c r="I27" s="34">
        <v>236454</v>
      </c>
      <c r="J27" s="34">
        <v>239337</v>
      </c>
      <c r="K27" s="34">
        <v>238935</v>
      </c>
      <c r="L27" s="661">
        <v>240572</v>
      </c>
      <c r="M27" s="661">
        <v>238356</v>
      </c>
      <c r="N27" s="661">
        <v>239755</v>
      </c>
      <c r="O27" s="661">
        <v>241873</v>
      </c>
      <c r="P27" s="661">
        <v>245847</v>
      </c>
      <c r="Q27" s="661">
        <v>243453</v>
      </c>
      <c r="R27" s="626">
        <v>248048</v>
      </c>
      <c r="S27" s="627">
        <v>250753</v>
      </c>
      <c r="T27" s="626">
        <v>251307</v>
      </c>
      <c r="U27" s="626">
        <v>252225</v>
      </c>
      <c r="V27" s="626">
        <v>260560</v>
      </c>
      <c r="W27" s="626">
        <v>267724</v>
      </c>
      <c r="X27" s="626">
        <v>273616</v>
      </c>
      <c r="Y27" s="626">
        <v>280052</v>
      </c>
      <c r="Z27" s="626">
        <v>293944</v>
      </c>
      <c r="AA27" s="626">
        <v>305301</v>
      </c>
      <c r="AB27" s="626">
        <v>313996</v>
      </c>
      <c r="AC27" s="626">
        <v>314515</v>
      </c>
      <c r="AD27" s="626">
        <v>323290</v>
      </c>
      <c r="AE27" s="1607">
        <v>338716</v>
      </c>
      <c r="AF27" s="1219"/>
      <c r="AG27" s="1219"/>
      <c r="AH27" s="514"/>
    </row>
    <row r="28" spans="1:36" s="86" customFormat="1" ht="11.1" customHeight="1">
      <c r="A28" s="182"/>
      <c r="B28" s="203"/>
      <c r="C28" s="18"/>
      <c r="D28" s="1795" t="s">
        <v>343</v>
      </c>
      <c r="E28" s="1795"/>
      <c r="F28" s="1795"/>
      <c r="G28" s="347"/>
      <c r="H28" s="620">
        <v>11865</v>
      </c>
      <c r="I28" s="620">
        <v>11597</v>
      </c>
      <c r="J28" s="620">
        <v>15040</v>
      </c>
      <c r="K28" s="620">
        <v>15820</v>
      </c>
      <c r="L28" s="621">
        <v>11990</v>
      </c>
      <c r="M28" s="621">
        <v>10673</v>
      </c>
      <c r="N28" s="621">
        <v>10204</v>
      </c>
      <c r="O28" s="621">
        <v>10374</v>
      </c>
      <c r="P28" s="622">
        <v>11547</v>
      </c>
      <c r="Q28" s="622">
        <v>12710</v>
      </c>
      <c r="R28" s="622">
        <v>12259</v>
      </c>
      <c r="S28" s="623">
        <v>11346</v>
      </c>
      <c r="T28" s="623">
        <v>11798</v>
      </c>
      <c r="U28" s="623">
        <v>12440</v>
      </c>
      <c r="V28" s="623">
        <v>12205</v>
      </c>
      <c r="W28" s="623">
        <v>11384</v>
      </c>
      <c r="X28" s="621">
        <v>11133</v>
      </c>
      <c r="Y28" s="621">
        <v>9545</v>
      </c>
      <c r="Z28" s="621">
        <v>10039</v>
      </c>
      <c r="AA28" s="621">
        <v>10977</v>
      </c>
      <c r="AB28" s="621">
        <v>11711</v>
      </c>
      <c r="AC28" s="621">
        <v>10721</v>
      </c>
      <c r="AD28" s="621">
        <v>11196</v>
      </c>
      <c r="AE28" s="1605">
        <v>11700</v>
      </c>
      <c r="AF28" s="992"/>
      <c r="AG28" s="992"/>
      <c r="AH28" s="514"/>
    </row>
    <row r="29" spans="1:36" s="86" customFormat="1" ht="11.1" customHeight="1">
      <c r="A29" s="182"/>
      <c r="B29" s="193"/>
      <c r="C29" s="18"/>
      <c r="D29" s="556" t="s">
        <v>344</v>
      </c>
      <c r="E29" s="177"/>
      <c r="F29" s="177"/>
      <c r="G29" s="177"/>
      <c r="H29" s="34">
        <v>90029</v>
      </c>
      <c r="I29" s="34">
        <v>102182</v>
      </c>
      <c r="J29" s="34">
        <v>104741</v>
      </c>
      <c r="K29" s="34">
        <v>106574</v>
      </c>
      <c r="L29" s="661">
        <v>106548</v>
      </c>
      <c r="M29" s="661">
        <v>108517</v>
      </c>
      <c r="N29" s="661">
        <v>108363</v>
      </c>
      <c r="O29" s="661">
        <v>109500</v>
      </c>
      <c r="P29" s="661">
        <v>111958</v>
      </c>
      <c r="Q29" s="661">
        <v>116004</v>
      </c>
      <c r="R29" s="661">
        <v>116584</v>
      </c>
      <c r="S29" s="663">
        <v>120230</v>
      </c>
      <c r="T29" s="663">
        <v>125505</v>
      </c>
      <c r="U29" s="663">
        <v>129528</v>
      </c>
      <c r="V29" s="663">
        <v>127256</v>
      </c>
      <c r="W29" s="663">
        <v>125225</v>
      </c>
      <c r="X29" s="661">
        <v>131410</v>
      </c>
      <c r="Y29" s="661">
        <v>145835</v>
      </c>
      <c r="Z29" s="661">
        <v>152821</v>
      </c>
      <c r="AA29" s="661">
        <v>160304</v>
      </c>
      <c r="AB29" s="661">
        <v>165235</v>
      </c>
      <c r="AC29" s="661">
        <v>162347</v>
      </c>
      <c r="AD29" s="661">
        <v>159425</v>
      </c>
      <c r="AE29" s="1606">
        <v>161344</v>
      </c>
      <c r="AF29" s="992"/>
      <c r="AG29" s="992"/>
      <c r="AH29" s="514"/>
    </row>
    <row r="30" spans="1:36" s="86" customFormat="1" ht="11.1" customHeight="1">
      <c r="A30" s="182"/>
      <c r="B30" s="295"/>
      <c r="C30" s="18"/>
      <c r="D30" s="726" t="s">
        <v>345</v>
      </c>
      <c r="E30" s="726"/>
      <c r="F30" s="765"/>
      <c r="G30" s="765"/>
      <c r="H30" s="625">
        <v>4686</v>
      </c>
      <c r="I30" s="625">
        <v>5366</v>
      </c>
      <c r="J30" s="625">
        <v>5436</v>
      </c>
      <c r="K30" s="625">
        <v>6057</v>
      </c>
      <c r="L30" s="626">
        <v>5730</v>
      </c>
      <c r="M30" s="626">
        <v>5664</v>
      </c>
      <c r="N30" s="626">
        <v>5731</v>
      </c>
      <c r="O30" s="626">
        <v>6185</v>
      </c>
      <c r="P30" s="626">
        <v>6036</v>
      </c>
      <c r="Q30" s="626">
        <v>6156</v>
      </c>
      <c r="R30" s="626">
        <v>5560</v>
      </c>
      <c r="S30" s="627">
        <v>6071</v>
      </c>
      <c r="T30" s="627">
        <v>6058</v>
      </c>
      <c r="U30" s="627">
        <v>5862</v>
      </c>
      <c r="V30" s="627">
        <v>5249</v>
      </c>
      <c r="W30" s="627">
        <v>5294</v>
      </c>
      <c r="X30" s="627">
        <v>5435</v>
      </c>
      <c r="Y30" s="626">
        <v>5224</v>
      </c>
      <c r="Z30" s="626">
        <v>5061</v>
      </c>
      <c r="AA30" s="626">
        <v>4922</v>
      </c>
      <c r="AB30" s="626">
        <v>4792</v>
      </c>
      <c r="AC30" s="626">
        <v>5133</v>
      </c>
      <c r="AD30" s="626">
        <v>4834</v>
      </c>
      <c r="AE30" s="1607">
        <v>5199</v>
      </c>
      <c r="AF30" s="992"/>
      <c r="AG30" s="992"/>
      <c r="AH30" s="514"/>
    </row>
    <row r="31" spans="1:36" s="86" customFormat="1" ht="11.1" customHeight="1">
      <c r="A31" s="182"/>
      <c r="B31" s="295"/>
      <c r="C31" s="18"/>
      <c r="D31" s="92"/>
      <c r="E31" s="299"/>
      <c r="F31" s="299"/>
      <c r="G31" s="299"/>
      <c r="H31" s="299"/>
      <c r="I31" s="299"/>
      <c r="J31" s="299"/>
      <c r="K31" s="299"/>
      <c r="L31" s="299"/>
      <c r="M31" s="299"/>
      <c r="N31" s="299"/>
      <c r="O31" s="299"/>
      <c r="P31" s="299"/>
      <c r="Q31" s="299"/>
      <c r="R31" s="299"/>
      <c r="S31" s="299"/>
      <c r="T31" s="299"/>
      <c r="U31" s="299"/>
      <c r="V31" s="299"/>
      <c r="W31" s="299"/>
      <c r="X31" s="299"/>
      <c r="Y31" s="299"/>
      <c r="Z31" s="299"/>
      <c r="AA31" s="299"/>
      <c r="AB31" s="299"/>
      <c r="AC31" s="299"/>
      <c r="AD31" s="299"/>
      <c r="AE31" s="1345"/>
      <c r="AF31" s="514"/>
      <c r="AG31" s="514"/>
    </row>
    <row r="32" spans="1:36" s="86" customFormat="1" ht="11.1" customHeight="1">
      <c r="A32" s="182"/>
      <c r="B32" s="295"/>
      <c r="C32" s="298"/>
      <c r="D32" s="17"/>
      <c r="E32" s="17"/>
      <c r="F32" s="17"/>
      <c r="G32" s="17"/>
      <c r="H32" s="300"/>
      <c r="I32" s="300"/>
      <c r="J32" s="300"/>
      <c r="K32" s="300"/>
      <c r="L32" s="300"/>
      <c r="M32" s="300"/>
      <c r="N32" s="300"/>
      <c r="O32" s="300"/>
      <c r="P32" s="300"/>
      <c r="Q32" s="300"/>
      <c r="R32" s="300"/>
      <c r="S32" s="300"/>
      <c r="T32" s="300"/>
      <c r="U32" s="300"/>
      <c r="V32" s="300"/>
      <c r="W32" s="300"/>
      <c r="X32" s="300"/>
      <c r="Y32" s="300"/>
      <c r="Z32" s="300"/>
      <c r="AA32" s="300"/>
      <c r="AB32" s="300"/>
      <c r="AC32" s="300"/>
      <c r="AD32" s="300"/>
      <c r="AE32" s="300"/>
      <c r="AF32" s="514"/>
      <c r="AG32" s="514"/>
    </row>
    <row r="33" spans="1:33" s="86" customFormat="1" ht="11.1" customHeight="1">
      <c r="A33" s="182"/>
      <c r="B33" s="295"/>
      <c r="C33" s="298"/>
      <c r="D33" s="92"/>
      <c r="E33" s="92"/>
      <c r="F33" s="92"/>
      <c r="G33" s="92"/>
      <c r="H33" s="223"/>
      <c r="I33" s="223"/>
      <c r="J33" s="223"/>
      <c r="K33" s="223"/>
      <c r="L33" s="223"/>
      <c r="M33" s="223"/>
      <c r="N33" s="223"/>
      <c r="O33" s="223"/>
      <c r="P33" s="223"/>
      <c r="Q33" s="223"/>
      <c r="R33" s="223"/>
      <c r="S33" s="223"/>
      <c r="T33" s="223"/>
      <c r="U33" s="223"/>
      <c r="V33" s="223"/>
      <c r="W33" s="223"/>
      <c r="X33" s="223"/>
      <c r="Y33" s="223"/>
      <c r="Z33" s="223"/>
      <c r="AA33" s="223"/>
      <c r="AB33" s="223"/>
      <c r="AC33" s="223"/>
      <c r="AD33" s="223"/>
      <c r="AE33" s="223"/>
      <c r="AF33" s="514"/>
      <c r="AG33" s="514"/>
    </row>
    <row r="34" spans="1:33" s="86" customFormat="1" ht="11.1" customHeight="1">
      <c r="A34" s="182"/>
      <c r="B34" s="295"/>
      <c r="C34" s="228"/>
      <c r="D34" s="16"/>
      <c r="E34" s="16"/>
      <c r="F34" s="16"/>
      <c r="G34" s="16"/>
      <c r="H34" s="179"/>
      <c r="I34" s="179"/>
      <c r="J34" s="179"/>
      <c r="K34" s="179"/>
      <c r="L34" s="179"/>
      <c r="M34" s="339"/>
      <c r="N34" s="339"/>
      <c r="O34" s="339"/>
      <c r="P34" s="339"/>
      <c r="Q34" s="339"/>
      <c r="R34" s="339"/>
      <c r="S34" s="339"/>
      <c r="T34" s="339"/>
      <c r="U34" s="339"/>
      <c r="V34" s="339"/>
      <c r="W34" s="339"/>
      <c r="X34" s="339"/>
      <c r="Y34" s="339"/>
      <c r="Z34" s="339"/>
      <c r="AA34" s="339"/>
      <c r="AB34" s="339"/>
      <c r="AC34" s="339"/>
      <c r="AD34" s="339"/>
      <c r="AE34" s="339">
        <v>16</v>
      </c>
    </row>
    <row r="35" spans="1:33" s="86" customFormat="1" ht="10.5" customHeight="1">
      <c r="A35" s="182"/>
      <c r="B35" s="295"/>
      <c r="C35" s="202"/>
      <c r="D35" s="16"/>
      <c r="E35" s="16"/>
      <c r="F35" s="16"/>
      <c r="G35" s="16"/>
      <c r="H35" s="179"/>
      <c r="I35" s="179"/>
      <c r="J35" s="179"/>
      <c r="K35" s="179"/>
      <c r="L35" s="179"/>
      <c r="M35" s="179"/>
      <c r="N35" s="179"/>
      <c r="O35" s="179"/>
      <c r="P35" s="179"/>
      <c r="Q35" s="179"/>
      <c r="R35" s="179"/>
      <c r="S35" s="179"/>
      <c r="T35" s="179"/>
      <c r="U35" s="179"/>
      <c r="V35" s="179"/>
      <c r="W35" s="179"/>
      <c r="X35" s="179"/>
      <c r="Y35" s="179"/>
      <c r="Z35" s="179"/>
      <c r="AA35" s="179"/>
      <c r="AB35" s="179"/>
      <c r="AC35" s="179"/>
      <c r="AD35" s="179"/>
      <c r="AE35" s="179"/>
    </row>
    <row r="36" spans="1:33">
      <c r="A36" s="102"/>
    </row>
    <row r="37" spans="1:33">
      <c r="A37" s="102"/>
    </row>
    <row r="38" spans="1:33">
      <c r="A38" s="102"/>
    </row>
    <row r="39" spans="1:33">
      <c r="A39" s="102"/>
    </row>
    <row r="40" spans="1:33">
      <c r="A40" s="102"/>
    </row>
    <row r="41" spans="1:33">
      <c r="A41" s="102"/>
    </row>
    <row r="42" spans="1:33">
      <c r="A42" s="102"/>
    </row>
    <row r="43" spans="1:33">
      <c r="A43" s="102"/>
    </row>
    <row r="44" spans="1:33">
      <c r="A44" s="102"/>
    </row>
    <row r="45" spans="1:33">
      <c r="A45" s="102"/>
    </row>
  </sheetData>
  <mergeCells count="3">
    <mergeCell ref="D10:F10"/>
    <mergeCell ref="D19:F19"/>
    <mergeCell ref="D28:F28"/>
  </mergeCells>
  <phoneticPr fontId="56"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13" location="'수수료이익 현황(은행)'!Print_Area" display="수수료이익 현황 [은행]"/>
  </hyperlinks>
  <pageMargins left="0.4453125" right="0.31496062992125984" top="0.74803149606299213" bottom="0.31496062992125984"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99CCFF"/>
    <pageSetUpPr fitToPage="1"/>
  </sheetPr>
  <dimension ref="A1:AL45"/>
  <sheetViews>
    <sheetView showGridLines="0" view="pageBreakPreview" zoomScaleNormal="130" zoomScaleSheetLayoutView="100" workbookViewId="0">
      <pane xSplit="6" topLeftCell="G1" activePane="topRight" state="frozen"/>
      <selection activeCell="AG82" sqref="AG82:AG87"/>
      <selection pane="topRight" activeCell="AE3" sqref="AE3"/>
    </sheetView>
  </sheetViews>
  <sheetFormatPr defaultColWidth="9" defaultRowHeight="13.5"/>
  <cols>
    <col min="1" max="1" width="1.625" style="6" customWidth="1"/>
    <col min="2" max="2" width="22.625" style="117" bestFit="1" customWidth="1"/>
    <col min="3" max="3" width="2.625" style="50" customWidth="1"/>
    <col min="4" max="5" width="1.625" style="2" customWidth="1"/>
    <col min="6" max="6" width="18.75" style="2" customWidth="1"/>
    <col min="7" max="7" width="0.875" style="87" customWidth="1"/>
    <col min="8" max="9" width="10.625" style="90" hidden="1" customWidth="1"/>
    <col min="10" max="10" width="10.625" style="5" hidden="1" customWidth="1"/>
    <col min="11" max="30" width="10.625" style="90" hidden="1" customWidth="1"/>
    <col min="31" max="31" width="10.625" style="90" customWidth="1"/>
    <col min="32" max="16384" width="9" style="2"/>
  </cols>
  <sheetData>
    <row r="1" spans="1:32" s="4" customFormat="1" ht="10.5" customHeight="1">
      <c r="A1" s="142"/>
      <c r="B1" s="255"/>
      <c r="C1" s="187"/>
      <c r="D1" s="144"/>
      <c r="E1" s="144"/>
      <c r="F1" s="144"/>
      <c r="G1" s="144"/>
      <c r="H1" s="145"/>
      <c r="I1" s="145"/>
      <c r="J1" s="145"/>
      <c r="K1" s="145"/>
      <c r="L1" s="145"/>
      <c r="M1" s="145"/>
      <c r="N1" s="145"/>
      <c r="O1" s="145"/>
      <c r="P1" s="145"/>
      <c r="Q1" s="145"/>
      <c r="R1" s="145"/>
      <c r="S1" s="145"/>
      <c r="T1" s="145"/>
      <c r="U1" s="145"/>
      <c r="V1" s="145"/>
      <c r="W1" s="145"/>
      <c r="X1" s="145"/>
      <c r="Y1" s="145"/>
      <c r="Z1" s="145"/>
      <c r="AA1" s="145"/>
      <c r="AB1" s="145"/>
      <c r="AC1" s="145"/>
      <c r="AD1" s="145"/>
      <c r="AE1" s="145"/>
    </row>
    <row r="2" spans="1:32" s="4" customFormat="1" ht="15.75" customHeight="1">
      <c r="A2" s="146"/>
      <c r="B2" s="294"/>
      <c r="C2" s="394"/>
      <c r="D2" s="375" t="s">
        <v>434</v>
      </c>
      <c r="E2" s="376"/>
      <c r="F2" s="376"/>
      <c r="G2" s="376"/>
      <c r="H2" s="149"/>
      <c r="I2" s="149"/>
      <c r="J2" s="149"/>
      <c r="K2" s="149"/>
      <c r="L2" s="149"/>
      <c r="M2" s="149"/>
      <c r="N2" s="149"/>
      <c r="O2" s="149"/>
      <c r="P2" s="149"/>
      <c r="Q2" s="149"/>
      <c r="R2" s="149"/>
      <c r="S2" s="149"/>
      <c r="T2" s="149"/>
      <c r="U2" s="149"/>
      <c r="V2" s="149"/>
      <c r="W2" s="149"/>
      <c r="X2" s="149"/>
      <c r="Y2" s="149"/>
      <c r="Z2" s="149"/>
      <c r="AA2" s="149"/>
      <c r="AB2" s="149"/>
      <c r="AC2" s="149"/>
      <c r="AD2" s="149"/>
      <c r="AE2" s="149"/>
    </row>
    <row r="3" spans="1:32" s="40" customFormat="1" ht="20.100000000000001" customHeight="1">
      <c r="A3" s="126"/>
      <c r="B3" s="301"/>
      <c r="C3" s="128"/>
      <c r="D3" s="129"/>
      <c r="E3" s="130"/>
      <c r="F3" s="130"/>
      <c r="G3" s="130"/>
      <c r="H3" s="131" t="s">
        <v>29</v>
      </c>
      <c r="I3" s="131" t="s">
        <v>30</v>
      </c>
      <c r="J3" s="131" t="s">
        <v>10</v>
      </c>
      <c r="K3" s="131" t="s">
        <v>24</v>
      </c>
      <c r="L3" s="131" t="s">
        <v>45</v>
      </c>
      <c r="M3" s="131" t="s">
        <v>59</v>
      </c>
      <c r="N3" s="131" t="s">
        <v>453</v>
      </c>
      <c r="O3" s="131" t="s">
        <v>473</v>
      </c>
      <c r="P3" s="131" t="s">
        <v>484</v>
      </c>
      <c r="Q3" s="131" t="s">
        <v>489</v>
      </c>
      <c r="R3" s="131" t="s">
        <v>499</v>
      </c>
      <c r="S3" s="131" t="s">
        <v>512</v>
      </c>
      <c r="T3" s="131" t="s">
        <v>517</v>
      </c>
      <c r="U3" s="131" t="s">
        <v>528</v>
      </c>
      <c r="V3" s="131" t="s">
        <v>533</v>
      </c>
      <c r="W3" s="131" t="s">
        <v>550</v>
      </c>
      <c r="X3" s="131" t="s">
        <v>547</v>
      </c>
      <c r="Y3" s="131" t="s">
        <v>556</v>
      </c>
      <c r="Z3" s="131" t="s">
        <v>573</v>
      </c>
      <c r="AA3" s="131" t="s">
        <v>579</v>
      </c>
      <c r="AB3" s="131" t="s">
        <v>587</v>
      </c>
      <c r="AC3" s="131" t="s">
        <v>590</v>
      </c>
      <c r="AD3" s="131" t="s">
        <v>601</v>
      </c>
      <c r="AE3" s="1450" t="s">
        <v>608</v>
      </c>
    </row>
    <row r="4" spans="1:32" s="4" customFormat="1" ht="11.1" customHeight="1">
      <c r="A4" s="189"/>
      <c r="B4" s="231"/>
      <c r="C4" s="104"/>
      <c r="D4" s="94"/>
      <c r="E4" s="94"/>
      <c r="F4" s="94"/>
      <c r="G4" s="94"/>
      <c r="H4" s="191"/>
      <c r="I4" s="191"/>
      <c r="J4" s="191"/>
      <c r="K4" s="191"/>
      <c r="L4" s="191"/>
      <c r="M4" s="191"/>
      <c r="N4" s="191"/>
      <c r="O4" s="191"/>
      <c r="P4" s="191"/>
      <c r="Q4" s="191"/>
      <c r="R4" s="191"/>
      <c r="S4" s="191"/>
      <c r="T4" s="191"/>
      <c r="U4" s="191"/>
      <c r="V4" s="191"/>
      <c r="W4" s="191"/>
      <c r="X4" s="191"/>
      <c r="Y4" s="191"/>
      <c r="Z4" s="191"/>
      <c r="AA4" s="191"/>
      <c r="AB4" s="191"/>
      <c r="AC4" s="191"/>
      <c r="AD4" s="191"/>
      <c r="AE4" s="191"/>
    </row>
    <row r="5" spans="1:32" s="4" customFormat="1" ht="11.1" customHeight="1">
      <c r="A5" s="157"/>
      <c r="B5" s="136" t="s">
        <v>114</v>
      </c>
      <c r="C5" s="373"/>
      <c r="D5" s="340" t="s">
        <v>349</v>
      </c>
      <c r="E5" s="343"/>
      <c r="F5" s="343"/>
      <c r="G5" s="343"/>
      <c r="H5" s="17"/>
      <c r="I5" s="17"/>
      <c r="J5" s="17"/>
      <c r="K5" s="17"/>
      <c r="L5" s="297"/>
      <c r="M5" s="353"/>
      <c r="N5" s="353"/>
      <c r="O5" s="353"/>
      <c r="P5" s="353"/>
      <c r="Q5" s="353"/>
      <c r="R5" s="353"/>
      <c r="S5" s="353"/>
      <c r="T5" s="353"/>
      <c r="U5" s="460"/>
      <c r="V5" s="460"/>
      <c r="W5" s="460"/>
      <c r="X5" s="460"/>
      <c r="Y5" s="460"/>
      <c r="Z5" s="460"/>
      <c r="AA5" s="460"/>
      <c r="AB5" s="460"/>
      <c r="AC5" s="460"/>
      <c r="AD5" s="460"/>
      <c r="AE5" s="460" t="s">
        <v>523</v>
      </c>
    </row>
    <row r="6" spans="1:32" s="1" customFormat="1" ht="11.1" customHeight="1">
      <c r="A6" s="158"/>
      <c r="B6" s="235"/>
      <c r="C6" s="52"/>
      <c r="D6" s="595" t="s">
        <v>339</v>
      </c>
      <c r="E6" s="595"/>
      <c r="F6" s="600"/>
      <c r="G6" s="600"/>
      <c r="H6" s="744">
        <v>0.6</v>
      </c>
      <c r="I6" s="744">
        <v>0.59</v>
      </c>
      <c r="J6" s="744">
        <v>0.55000000000000004</v>
      </c>
      <c r="K6" s="744">
        <v>0.55000000000000004</v>
      </c>
      <c r="L6" s="744">
        <v>0.62843890064000107</v>
      </c>
      <c r="M6" s="744">
        <v>0.48</v>
      </c>
      <c r="N6" s="744">
        <v>0.36</v>
      </c>
      <c r="O6" s="744">
        <v>0.46768325361081431</v>
      </c>
      <c r="P6" s="744">
        <v>0.63698422379574759</v>
      </c>
      <c r="Q6" s="744">
        <v>0.50108708412406089</v>
      </c>
      <c r="R6" s="744">
        <v>0.73933144561063735</v>
      </c>
      <c r="S6" s="745">
        <v>0.72367193102522376</v>
      </c>
      <c r="T6" s="745">
        <v>0.83010193044707969</v>
      </c>
      <c r="U6" s="745">
        <v>0.6928932112072469</v>
      </c>
      <c r="V6" s="1412">
        <v>0.8426416462637859</v>
      </c>
      <c r="W6" s="1412">
        <v>0.67</v>
      </c>
      <c r="X6" s="1437">
        <v>0.6</v>
      </c>
      <c r="Y6" s="744">
        <v>0.5</v>
      </c>
      <c r="Z6" s="744">
        <v>0.47</v>
      </c>
      <c r="AA6" s="744">
        <v>0.37</v>
      </c>
      <c r="AB6" s="744">
        <v>0.28000000000000003</v>
      </c>
      <c r="AC6" s="744">
        <v>0.43</v>
      </c>
      <c r="AD6" s="744">
        <v>0.28999999999999998</v>
      </c>
      <c r="AE6" s="1751">
        <v>0.28000000000000003</v>
      </c>
      <c r="AF6" s="457"/>
    </row>
    <row r="7" spans="1:32" s="1" customFormat="1" ht="11.1" customHeight="1">
      <c r="A7" s="192"/>
      <c r="B7" s="138" t="s">
        <v>116</v>
      </c>
      <c r="C7" s="18"/>
      <c r="D7" s="556" t="s">
        <v>340</v>
      </c>
      <c r="E7" s="177"/>
      <c r="F7" s="177"/>
      <c r="G7" s="177"/>
      <c r="H7" s="746">
        <v>0.77</v>
      </c>
      <c r="I7" s="746">
        <v>0.81</v>
      </c>
      <c r="J7" s="746">
        <v>0.75</v>
      </c>
      <c r="K7" s="746">
        <v>0.74</v>
      </c>
      <c r="L7" s="746">
        <v>0.8296352419092976</v>
      </c>
      <c r="M7" s="746">
        <v>0.64</v>
      </c>
      <c r="N7" s="747">
        <v>0.42</v>
      </c>
      <c r="O7" s="746">
        <v>0.5556371868758605</v>
      </c>
      <c r="P7" s="747">
        <v>0.7950305291723202</v>
      </c>
      <c r="Q7" s="747">
        <v>0.53942107532835371</v>
      </c>
      <c r="R7" s="747">
        <v>0.81005710983328771</v>
      </c>
      <c r="S7" s="748">
        <v>0.83409553901800193</v>
      </c>
      <c r="T7" s="748">
        <v>0.9468383897168593</v>
      </c>
      <c r="U7" s="748">
        <v>0.73622320045650935</v>
      </c>
      <c r="V7" s="1413">
        <v>0.97132101639506652</v>
      </c>
      <c r="W7" s="1413">
        <v>0.8</v>
      </c>
      <c r="X7" s="748">
        <v>0.75</v>
      </c>
      <c r="Y7" s="752">
        <v>0.57999999999999996</v>
      </c>
      <c r="Z7" s="752">
        <v>0.57999999999999996</v>
      </c>
      <c r="AA7" s="752">
        <v>0.44098003696181221</v>
      </c>
      <c r="AB7" s="752">
        <v>0.3</v>
      </c>
      <c r="AC7" s="752">
        <v>0.52</v>
      </c>
      <c r="AD7" s="752">
        <v>0.31</v>
      </c>
      <c r="AE7" s="1638">
        <v>0.28999999999999998</v>
      </c>
      <c r="AF7" s="457"/>
    </row>
    <row r="8" spans="1:32" s="1" customFormat="1" ht="11.1" customHeight="1">
      <c r="A8" s="160"/>
      <c r="B8" s="139"/>
      <c r="C8" s="18"/>
      <c r="D8" s="177" t="s">
        <v>341</v>
      </c>
      <c r="E8" s="94"/>
      <c r="F8" s="177"/>
      <c r="G8" s="177"/>
      <c r="H8" s="746">
        <v>1.75</v>
      </c>
      <c r="I8" s="746">
        <v>2.33</v>
      </c>
      <c r="J8" s="746">
        <v>0.06</v>
      </c>
      <c r="K8" s="746">
        <v>7.0000000000000007E-2</v>
      </c>
      <c r="L8" s="746">
        <v>7.0000000000000007E-2</v>
      </c>
      <c r="M8" s="288">
        <v>0</v>
      </c>
      <c r="N8" s="288">
        <v>0</v>
      </c>
      <c r="O8" s="766">
        <v>0.36477712117895966</v>
      </c>
      <c r="P8" s="766">
        <v>2.3429710867397806</v>
      </c>
      <c r="Q8" s="766">
        <v>0.14701508391756959</v>
      </c>
      <c r="R8" s="766">
        <v>0.19226636647876461</v>
      </c>
      <c r="S8" s="749">
        <v>0</v>
      </c>
      <c r="T8" s="749">
        <v>0</v>
      </c>
      <c r="U8" s="749">
        <v>0</v>
      </c>
      <c r="V8" s="1414">
        <v>6.9271266278747579E-3</v>
      </c>
      <c r="W8" s="1414">
        <v>0.65</v>
      </c>
      <c r="X8" s="1438">
        <v>0</v>
      </c>
      <c r="Y8" s="1438">
        <v>0</v>
      </c>
      <c r="Z8" s="1438">
        <v>0</v>
      </c>
      <c r="AA8" s="1438">
        <v>0</v>
      </c>
      <c r="AB8" s="1438">
        <v>0</v>
      </c>
      <c r="AC8" s="1438">
        <v>0</v>
      </c>
      <c r="AD8" s="1438">
        <v>0</v>
      </c>
      <c r="AE8" s="1639">
        <v>0</v>
      </c>
      <c r="AF8" s="457"/>
    </row>
    <row r="9" spans="1:32" s="1" customFormat="1" ht="11.1" customHeight="1">
      <c r="A9" s="162"/>
      <c r="B9" s="141" t="s">
        <v>150</v>
      </c>
      <c r="C9" s="18"/>
      <c r="D9" s="177" t="s">
        <v>342</v>
      </c>
      <c r="E9" s="94"/>
      <c r="F9" s="177"/>
      <c r="G9" s="177"/>
      <c r="H9" s="746">
        <v>0.66</v>
      </c>
      <c r="I9" s="746">
        <v>0.65</v>
      </c>
      <c r="J9" s="746">
        <v>0.81</v>
      </c>
      <c r="K9" s="746">
        <v>0.8</v>
      </c>
      <c r="L9" s="746">
        <v>0.89950683637007933</v>
      </c>
      <c r="M9" s="746">
        <v>0.7</v>
      </c>
      <c r="N9" s="746">
        <v>0.45</v>
      </c>
      <c r="O9" s="746">
        <v>0.57102195876409911</v>
      </c>
      <c r="P9" s="750">
        <v>0.67056061386932364</v>
      </c>
      <c r="Q9" s="750">
        <v>0.57132001611881877</v>
      </c>
      <c r="R9" s="750">
        <v>0.8593459714698114</v>
      </c>
      <c r="S9" s="751">
        <v>0.90271489395209148</v>
      </c>
      <c r="T9" s="751">
        <v>1.0213216590062995</v>
      </c>
      <c r="U9" s="751">
        <v>0.79118688984159835</v>
      </c>
      <c r="V9" s="1415">
        <v>1.0455898513768711</v>
      </c>
      <c r="W9" s="1415">
        <v>0.81</v>
      </c>
      <c r="X9" s="751">
        <v>0.81</v>
      </c>
      <c r="Y9" s="750">
        <v>0.63</v>
      </c>
      <c r="Z9" s="750">
        <v>0.63</v>
      </c>
      <c r="AA9" s="750">
        <v>0.47102741633644257</v>
      </c>
      <c r="AB9" s="750">
        <v>0.33</v>
      </c>
      <c r="AC9" s="750">
        <v>0.56999999999999995</v>
      </c>
      <c r="AD9" s="750">
        <v>0.34</v>
      </c>
      <c r="AE9" s="1640">
        <v>0.31</v>
      </c>
      <c r="AF9" s="457"/>
    </row>
    <row r="10" spans="1:32" s="1" customFormat="1" ht="11.1" customHeight="1">
      <c r="A10" s="162"/>
      <c r="B10" s="141" t="s">
        <v>119</v>
      </c>
      <c r="C10" s="18"/>
      <c r="D10" s="1796" t="s">
        <v>350</v>
      </c>
      <c r="E10" s="1796"/>
      <c r="F10" s="1796"/>
      <c r="G10" s="767"/>
      <c r="H10" s="752">
        <v>0.43649061545176782</v>
      </c>
      <c r="I10" s="752">
        <v>0.52631578947368418</v>
      </c>
      <c r="J10" s="752">
        <v>0.52339579189783314</v>
      </c>
      <c r="K10" s="752">
        <v>0.54525627044711011</v>
      </c>
      <c r="L10" s="752">
        <v>1.0973936899862824</v>
      </c>
      <c r="M10" s="753">
        <v>0</v>
      </c>
      <c r="N10" s="753">
        <v>0</v>
      </c>
      <c r="O10" s="768">
        <v>0.24362281456004586</v>
      </c>
      <c r="P10" s="769">
        <v>5.0491077604095089E-2</v>
      </c>
      <c r="Q10" s="769">
        <v>8.7397804965047107E-2</v>
      </c>
      <c r="R10" s="769">
        <v>0.10958497664146438</v>
      </c>
      <c r="S10" s="770">
        <v>1.2473493825620557E-2</v>
      </c>
      <c r="T10" s="770">
        <v>8.4827920504120219E-2</v>
      </c>
      <c r="U10" s="770">
        <v>0.72946799144761665</v>
      </c>
      <c r="V10" s="1416">
        <v>0.73590381426202323</v>
      </c>
      <c r="W10" s="1416">
        <v>0.48</v>
      </c>
      <c r="X10" s="1439">
        <v>0.11</v>
      </c>
      <c r="Y10" s="1439">
        <v>0.49</v>
      </c>
      <c r="Z10" s="1439">
        <v>0.02</v>
      </c>
      <c r="AA10" s="1439">
        <v>0</v>
      </c>
      <c r="AB10" s="1439">
        <v>0</v>
      </c>
      <c r="AC10" s="1439">
        <v>0.04</v>
      </c>
      <c r="AD10" s="1439">
        <v>0</v>
      </c>
      <c r="AE10" s="1649">
        <v>0.03</v>
      </c>
      <c r="AF10" s="457"/>
    </row>
    <row r="11" spans="1:32" s="86" customFormat="1" ht="11.1" customHeight="1">
      <c r="A11" s="162"/>
      <c r="B11" s="141" t="s">
        <v>120</v>
      </c>
      <c r="C11" s="18"/>
      <c r="D11" s="556" t="s">
        <v>344</v>
      </c>
      <c r="E11" s="177"/>
      <c r="F11" s="94"/>
      <c r="G11" s="94"/>
      <c r="H11" s="746">
        <v>0.16</v>
      </c>
      <c r="I11" s="746">
        <v>0.1</v>
      </c>
      <c r="J11" s="746">
        <v>0.12</v>
      </c>
      <c r="K11" s="746">
        <v>0.13</v>
      </c>
      <c r="L11" s="746">
        <v>0.15136892365520394</v>
      </c>
      <c r="M11" s="746">
        <v>0.15</v>
      </c>
      <c r="N11" s="746">
        <v>0.19</v>
      </c>
      <c r="O11" s="746">
        <v>0.26002515152374739</v>
      </c>
      <c r="P11" s="746">
        <v>0.3353766059282895</v>
      </c>
      <c r="Q11" s="746">
        <v>0.39139696153593517</v>
      </c>
      <c r="R11" s="746">
        <v>0.58362537051766417</v>
      </c>
      <c r="S11" s="754">
        <v>0.5001033678220892</v>
      </c>
      <c r="T11" s="754">
        <v>0.56387612626051675</v>
      </c>
      <c r="U11" s="754">
        <v>0.54824122613950144</v>
      </c>
      <c r="V11" s="1417">
        <v>0.54</v>
      </c>
      <c r="W11" s="1417">
        <v>0.37</v>
      </c>
      <c r="X11" s="746">
        <v>0.31</v>
      </c>
      <c r="Y11" s="746">
        <v>0.3</v>
      </c>
      <c r="Z11" s="746">
        <v>0.27</v>
      </c>
      <c r="AA11" s="746">
        <v>0.24647742677566445</v>
      </c>
      <c r="AB11" s="746">
        <v>0.22</v>
      </c>
      <c r="AC11" s="746">
        <v>0.24</v>
      </c>
      <c r="AD11" s="746">
        <v>0.25</v>
      </c>
      <c r="AE11" s="1641">
        <v>0.27</v>
      </c>
      <c r="AF11" s="457"/>
    </row>
    <row r="12" spans="1:32" s="1" customFormat="1" ht="11.1" customHeight="1">
      <c r="A12" s="162"/>
      <c r="B12" s="141" t="s">
        <v>121</v>
      </c>
      <c r="C12" s="18"/>
      <c r="D12" s="726" t="s">
        <v>345</v>
      </c>
      <c r="E12" s="723"/>
      <c r="F12" s="723"/>
      <c r="G12" s="723"/>
      <c r="H12" s="750">
        <v>1.86</v>
      </c>
      <c r="I12" s="750">
        <v>2.39</v>
      </c>
      <c r="J12" s="750">
        <v>2.54</v>
      </c>
      <c r="K12" s="750">
        <v>2.54</v>
      </c>
      <c r="L12" s="750">
        <v>2.42</v>
      </c>
      <c r="M12" s="750">
        <v>2.34</v>
      </c>
      <c r="N12" s="750">
        <v>2.56</v>
      </c>
      <c r="O12" s="750">
        <v>2.3427552839317545</v>
      </c>
      <c r="P12" s="750">
        <v>2.5544188689968741</v>
      </c>
      <c r="Q12" s="750">
        <v>2.5532445923460894</v>
      </c>
      <c r="R12" s="750">
        <v>2.9737858638280303</v>
      </c>
      <c r="S12" s="751">
        <v>2.8512028512028511</v>
      </c>
      <c r="T12" s="751">
        <v>3.8066465256797586</v>
      </c>
      <c r="U12" s="751">
        <v>2.3724792408066429</v>
      </c>
      <c r="V12" s="1415">
        <v>2.4300000000000002</v>
      </c>
      <c r="W12" s="1415">
        <v>2.17</v>
      </c>
      <c r="X12" s="750">
        <v>2.08</v>
      </c>
      <c r="Y12" s="750">
        <v>1.92</v>
      </c>
      <c r="Z12" s="750">
        <v>1.66</v>
      </c>
      <c r="AA12" s="750">
        <v>1.47</v>
      </c>
      <c r="AB12" s="750">
        <v>1.36</v>
      </c>
      <c r="AC12" s="750">
        <v>1.52</v>
      </c>
      <c r="AD12" s="750">
        <v>1.68</v>
      </c>
      <c r="AE12" s="1640">
        <v>1.1399999999999999</v>
      </c>
      <c r="AF12" s="457"/>
    </row>
    <row r="13" spans="1:32" s="1" customFormat="1" ht="11.1" customHeight="1">
      <c r="A13" s="158"/>
      <c r="B13" s="372" t="s">
        <v>122</v>
      </c>
      <c r="C13" s="18"/>
      <c r="D13" s="94"/>
      <c r="E13" s="94"/>
      <c r="F13" s="94"/>
      <c r="G13" s="94"/>
      <c r="H13" s="99"/>
      <c r="I13" s="363"/>
      <c r="J13" s="363"/>
      <c r="K13" s="363"/>
      <c r="L13" s="363"/>
      <c r="M13" s="363"/>
      <c r="N13" s="363"/>
      <c r="O13" s="363"/>
      <c r="P13" s="363"/>
      <c r="Q13" s="363"/>
      <c r="R13" s="363"/>
      <c r="S13" s="478"/>
      <c r="T13" s="478"/>
      <c r="U13" s="478"/>
      <c r="V13" s="1343"/>
      <c r="W13" s="1343"/>
      <c r="X13" s="478"/>
      <c r="Y13" s="363"/>
      <c r="Z13" s="363"/>
      <c r="AA13" s="363"/>
      <c r="AB13" s="363"/>
      <c r="AC13" s="363"/>
      <c r="AD13" s="363"/>
      <c r="AE13" s="363"/>
    </row>
    <row r="14" spans="1:32" s="1" customFormat="1" ht="11.1" customHeight="1">
      <c r="A14" s="158"/>
      <c r="B14" s="141" t="s">
        <v>124</v>
      </c>
      <c r="C14" s="18"/>
      <c r="D14" s="94"/>
      <c r="E14" s="94"/>
      <c r="F14" s="94"/>
      <c r="G14" s="94"/>
      <c r="H14" s="99"/>
      <c r="I14" s="363"/>
      <c r="J14" s="363"/>
      <c r="K14" s="363"/>
      <c r="L14" s="273"/>
      <c r="M14" s="345"/>
      <c r="N14" s="345"/>
      <c r="O14" s="345"/>
      <c r="P14" s="345"/>
      <c r="Q14" s="345"/>
      <c r="R14" s="345"/>
      <c r="S14" s="460"/>
      <c r="T14" s="460"/>
      <c r="U14" s="460"/>
      <c r="V14" s="1279"/>
      <c r="W14" s="1279"/>
      <c r="X14" s="460"/>
      <c r="Y14" s="345"/>
      <c r="Z14" s="345"/>
      <c r="AA14" s="345"/>
      <c r="AB14" s="345"/>
      <c r="AC14" s="345"/>
      <c r="AD14" s="345"/>
      <c r="AE14" s="345" t="s">
        <v>540</v>
      </c>
    </row>
    <row r="15" spans="1:32" s="1" customFormat="1" ht="11.1" customHeight="1">
      <c r="A15" s="158"/>
      <c r="B15" s="141" t="s">
        <v>126</v>
      </c>
      <c r="C15" s="18"/>
      <c r="D15" s="595" t="s">
        <v>346</v>
      </c>
      <c r="E15" s="727"/>
      <c r="F15" s="756"/>
      <c r="G15" s="756"/>
      <c r="H15" s="560">
        <v>1594</v>
      </c>
      <c r="I15" s="560">
        <v>1672</v>
      </c>
      <c r="J15" s="560">
        <v>1608</v>
      </c>
      <c r="K15" s="560">
        <v>1608</v>
      </c>
      <c r="L15" s="656">
        <v>1848</v>
      </c>
      <c r="M15" s="656">
        <v>1410</v>
      </c>
      <c r="N15" s="656">
        <v>1058</v>
      </c>
      <c r="O15" s="656">
        <v>1405</v>
      </c>
      <c r="P15" s="656">
        <v>1953</v>
      </c>
      <c r="Q15" s="656">
        <v>1528.52</v>
      </c>
      <c r="R15" s="656">
        <v>2269</v>
      </c>
      <c r="S15" s="658">
        <v>2210</v>
      </c>
      <c r="T15" s="658">
        <v>2571</v>
      </c>
      <c r="U15" s="658">
        <v>2131</v>
      </c>
      <c r="V15" s="1061">
        <v>2626</v>
      </c>
      <c r="W15" s="1061">
        <v>2156</v>
      </c>
      <c r="X15" s="659">
        <v>1996</v>
      </c>
      <c r="Y15" s="656">
        <v>1653</v>
      </c>
      <c r="Z15" s="656">
        <v>1633</v>
      </c>
      <c r="AA15" s="656">
        <v>1310</v>
      </c>
      <c r="AB15" s="656">
        <v>1009</v>
      </c>
      <c r="AC15" s="656">
        <v>1554</v>
      </c>
      <c r="AD15" s="656">
        <v>1094</v>
      </c>
      <c r="AE15" s="1717">
        <v>1062</v>
      </c>
      <c r="AF15" s="454"/>
    </row>
    <row r="16" spans="1:32" s="1" customFormat="1" ht="11.1" customHeight="1">
      <c r="A16" s="158"/>
      <c r="B16" s="141" t="s">
        <v>128</v>
      </c>
      <c r="C16" s="18"/>
      <c r="D16" s="556" t="s">
        <v>340</v>
      </c>
      <c r="E16" s="177"/>
      <c r="F16" s="757"/>
      <c r="G16" s="757"/>
      <c r="H16" s="34">
        <v>1362</v>
      </c>
      <c r="I16" s="34">
        <v>1457</v>
      </c>
      <c r="J16" s="34">
        <v>1360</v>
      </c>
      <c r="K16" s="34">
        <v>1337</v>
      </c>
      <c r="L16" s="661">
        <v>1532</v>
      </c>
      <c r="M16" s="661">
        <v>1178</v>
      </c>
      <c r="N16" s="622">
        <v>766</v>
      </c>
      <c r="O16" s="661">
        <v>1021</v>
      </c>
      <c r="P16" s="622">
        <v>1500</v>
      </c>
      <c r="Q16" s="771">
        <v>1013.2</v>
      </c>
      <c r="R16" s="771">
        <v>1540.73</v>
      </c>
      <c r="S16" s="772">
        <v>1605</v>
      </c>
      <c r="T16" s="772">
        <v>1871</v>
      </c>
      <c r="U16" s="772">
        <v>1445</v>
      </c>
      <c r="V16" s="1418">
        <v>1961</v>
      </c>
      <c r="W16" s="1418">
        <v>1683</v>
      </c>
      <c r="X16" s="772">
        <v>1601</v>
      </c>
      <c r="Y16" s="1497">
        <v>1225</v>
      </c>
      <c r="Z16" s="1497">
        <v>1272</v>
      </c>
      <c r="AA16" s="1497">
        <v>964</v>
      </c>
      <c r="AB16" s="1497">
        <v>687</v>
      </c>
      <c r="AC16" s="1497">
        <v>1206</v>
      </c>
      <c r="AD16" s="1497">
        <v>741</v>
      </c>
      <c r="AE16" s="1650">
        <v>696</v>
      </c>
    </row>
    <row r="17" spans="1:38" s="1" customFormat="1" ht="11.1" customHeight="1">
      <c r="A17" s="162"/>
      <c r="B17" s="141" t="s">
        <v>130</v>
      </c>
      <c r="C17" s="18"/>
      <c r="D17" s="177" t="s">
        <v>341</v>
      </c>
      <c r="E17" s="94"/>
      <c r="F17" s="17"/>
      <c r="G17" s="17"/>
      <c r="H17" s="34">
        <v>319</v>
      </c>
      <c r="I17" s="34">
        <v>387</v>
      </c>
      <c r="J17" s="34">
        <v>15</v>
      </c>
      <c r="K17" s="34">
        <v>10</v>
      </c>
      <c r="L17" s="661">
        <v>10</v>
      </c>
      <c r="M17" s="288">
        <v>0</v>
      </c>
      <c r="N17" s="288">
        <v>0</v>
      </c>
      <c r="O17" s="288">
        <v>50</v>
      </c>
      <c r="P17" s="288">
        <v>329</v>
      </c>
      <c r="Q17" s="288">
        <v>20.76</v>
      </c>
      <c r="R17" s="288">
        <v>27.02</v>
      </c>
      <c r="S17" s="759">
        <v>0</v>
      </c>
      <c r="T17" s="759">
        <v>0</v>
      </c>
      <c r="U17" s="759">
        <v>0</v>
      </c>
      <c r="V17" s="1330">
        <v>1</v>
      </c>
      <c r="W17" s="1330">
        <v>95</v>
      </c>
      <c r="X17" s="759">
        <v>0</v>
      </c>
      <c r="Y17" s="1486">
        <v>0</v>
      </c>
      <c r="Z17" s="1486">
        <v>0</v>
      </c>
      <c r="AA17" s="1486">
        <v>0</v>
      </c>
      <c r="AB17" s="1486">
        <v>0</v>
      </c>
      <c r="AC17" s="1486">
        <v>0</v>
      </c>
      <c r="AD17" s="1486">
        <v>0</v>
      </c>
      <c r="AE17" s="1642">
        <v>0</v>
      </c>
    </row>
    <row r="18" spans="1:38" s="1" customFormat="1" ht="11.1" customHeight="1">
      <c r="A18" s="158"/>
      <c r="B18" s="141" t="s">
        <v>132</v>
      </c>
      <c r="C18" s="18"/>
      <c r="D18" s="177" t="s">
        <v>342</v>
      </c>
      <c r="E18" s="94"/>
      <c r="F18" s="757"/>
      <c r="G18" s="757"/>
      <c r="H18" s="34">
        <v>1043</v>
      </c>
      <c r="I18" s="34">
        <v>1070</v>
      </c>
      <c r="J18" s="34">
        <v>1345</v>
      </c>
      <c r="K18" s="34">
        <v>1327</v>
      </c>
      <c r="L18" s="661">
        <v>1522</v>
      </c>
      <c r="M18" s="661">
        <v>1178</v>
      </c>
      <c r="N18" s="661">
        <v>766</v>
      </c>
      <c r="O18" s="661">
        <v>971</v>
      </c>
      <c r="P18" s="626">
        <v>1171</v>
      </c>
      <c r="Q18" s="626">
        <v>992.44</v>
      </c>
      <c r="R18" s="626">
        <v>1513.71</v>
      </c>
      <c r="S18" s="627">
        <v>1605</v>
      </c>
      <c r="T18" s="627">
        <v>1871</v>
      </c>
      <c r="U18" s="627">
        <v>1445</v>
      </c>
      <c r="V18" s="1120">
        <v>1960</v>
      </c>
      <c r="W18" s="1120">
        <v>1588</v>
      </c>
      <c r="X18" s="627">
        <v>1601</v>
      </c>
      <c r="Y18" s="626">
        <v>1225</v>
      </c>
      <c r="Z18" s="626">
        <v>1272</v>
      </c>
      <c r="AA18" s="626">
        <v>964</v>
      </c>
      <c r="AB18" s="626">
        <v>687</v>
      </c>
      <c r="AC18" s="626">
        <v>1206</v>
      </c>
      <c r="AD18" s="626">
        <v>741</v>
      </c>
      <c r="AE18" s="1607">
        <v>696</v>
      </c>
    </row>
    <row r="19" spans="1:38" s="1" customFormat="1" ht="11.1" customHeight="1">
      <c r="A19" s="158"/>
      <c r="B19" s="141" t="s">
        <v>133</v>
      </c>
      <c r="C19" s="18"/>
      <c r="D19" s="1796" t="s">
        <v>350</v>
      </c>
      <c r="E19" s="1796"/>
      <c r="F19" s="1796"/>
      <c r="G19" s="767"/>
      <c r="H19" s="697">
        <v>50</v>
      </c>
      <c r="I19" s="697">
        <v>49</v>
      </c>
      <c r="J19" s="697">
        <v>50</v>
      </c>
      <c r="K19" s="697">
        <v>50</v>
      </c>
      <c r="L19" s="697">
        <v>81</v>
      </c>
      <c r="M19" s="753">
        <v>0</v>
      </c>
      <c r="N19" s="697">
        <v>8</v>
      </c>
      <c r="O19" s="697">
        <v>17</v>
      </c>
      <c r="P19" s="696">
        <v>3.6500000000000341</v>
      </c>
      <c r="Q19" s="771">
        <v>6.1499999999999204</v>
      </c>
      <c r="R19" s="771">
        <v>7.8299999999999272</v>
      </c>
      <c r="S19" s="772">
        <v>1</v>
      </c>
      <c r="T19" s="772">
        <v>7</v>
      </c>
      <c r="U19" s="772">
        <v>58</v>
      </c>
      <c r="V19" s="1418">
        <v>71</v>
      </c>
      <c r="W19" s="1418">
        <v>44</v>
      </c>
      <c r="X19" s="772">
        <v>10</v>
      </c>
      <c r="Y19" s="1497">
        <v>42</v>
      </c>
      <c r="Z19" s="1486">
        <v>2</v>
      </c>
      <c r="AA19" s="1486">
        <v>0</v>
      </c>
      <c r="AB19" s="1486">
        <v>0</v>
      </c>
      <c r="AC19" s="1486">
        <v>4</v>
      </c>
      <c r="AD19" s="1486">
        <v>0</v>
      </c>
      <c r="AE19" s="1642">
        <v>4</v>
      </c>
    </row>
    <row r="20" spans="1:38" s="1" customFormat="1" ht="11.1" customHeight="1">
      <c r="A20" s="158"/>
      <c r="B20" s="141" t="s">
        <v>134</v>
      </c>
      <c r="C20" s="18"/>
      <c r="D20" s="556" t="s">
        <v>344</v>
      </c>
      <c r="E20" s="556"/>
      <c r="F20" s="94"/>
      <c r="G20" s="94"/>
      <c r="H20" s="687">
        <v>123</v>
      </c>
      <c r="I20" s="687">
        <v>86</v>
      </c>
      <c r="J20" s="687">
        <v>110.00000000000001</v>
      </c>
      <c r="K20" s="687">
        <v>129</v>
      </c>
      <c r="L20" s="687">
        <v>149</v>
      </c>
      <c r="M20" s="687">
        <v>149</v>
      </c>
      <c r="N20" s="687">
        <v>193</v>
      </c>
      <c r="O20" s="687">
        <v>275</v>
      </c>
      <c r="P20" s="687">
        <v>359.46</v>
      </c>
      <c r="Q20" s="773">
        <v>417.1</v>
      </c>
      <c r="R20" s="773">
        <v>619.59</v>
      </c>
      <c r="S20" s="774">
        <v>508</v>
      </c>
      <c r="T20" s="774">
        <v>567</v>
      </c>
      <c r="U20" s="774">
        <v>548</v>
      </c>
      <c r="V20" s="1419">
        <v>519</v>
      </c>
      <c r="W20" s="1419">
        <v>364</v>
      </c>
      <c r="X20" s="774">
        <v>321</v>
      </c>
      <c r="Y20" s="773">
        <v>328</v>
      </c>
      <c r="Z20" s="773">
        <v>308</v>
      </c>
      <c r="AA20" s="773">
        <v>300</v>
      </c>
      <c r="AB20" s="773">
        <v>281</v>
      </c>
      <c r="AC20" s="773">
        <v>296</v>
      </c>
      <c r="AD20" s="773">
        <v>302</v>
      </c>
      <c r="AE20" s="1651">
        <v>326</v>
      </c>
    </row>
    <row r="21" spans="1:38" s="86" customFormat="1" ht="11.1" customHeight="1">
      <c r="A21" s="296"/>
      <c r="B21" s="140" t="s">
        <v>351</v>
      </c>
      <c r="C21" s="18"/>
      <c r="D21" s="726" t="s">
        <v>345</v>
      </c>
      <c r="E21" s="726"/>
      <c r="F21" s="723"/>
      <c r="G21" s="723"/>
      <c r="H21" s="762">
        <v>59</v>
      </c>
      <c r="I21" s="762">
        <v>80</v>
      </c>
      <c r="J21" s="762">
        <v>88</v>
      </c>
      <c r="K21" s="762">
        <v>92</v>
      </c>
      <c r="L21" s="762">
        <v>86</v>
      </c>
      <c r="M21" s="762">
        <v>83</v>
      </c>
      <c r="N21" s="762">
        <v>91</v>
      </c>
      <c r="O21" s="762">
        <v>92</v>
      </c>
      <c r="P21" s="762">
        <v>89.89</v>
      </c>
      <c r="Q21" s="775">
        <v>92.07</v>
      </c>
      <c r="R21" s="775">
        <v>100.85</v>
      </c>
      <c r="S21" s="776">
        <v>96</v>
      </c>
      <c r="T21" s="776">
        <v>126</v>
      </c>
      <c r="U21" s="776">
        <v>80</v>
      </c>
      <c r="V21" s="1420">
        <v>75</v>
      </c>
      <c r="W21" s="1420">
        <v>65</v>
      </c>
      <c r="X21" s="776">
        <v>64</v>
      </c>
      <c r="Y21" s="775">
        <v>58</v>
      </c>
      <c r="Z21" s="775">
        <v>51</v>
      </c>
      <c r="AA21" s="775">
        <v>46</v>
      </c>
      <c r="AB21" s="775">
        <v>41</v>
      </c>
      <c r="AC21" s="775">
        <v>48</v>
      </c>
      <c r="AD21" s="775">
        <v>51</v>
      </c>
      <c r="AE21" s="1652">
        <v>36</v>
      </c>
    </row>
    <row r="22" spans="1:38" s="1" customFormat="1" ht="11.1" customHeight="1">
      <c r="A22" s="158"/>
      <c r="B22" s="1541" t="s">
        <v>570</v>
      </c>
      <c r="C22" s="18"/>
      <c r="D22" s="94"/>
      <c r="E22" s="94"/>
      <c r="F22" s="94"/>
      <c r="G22" s="94"/>
      <c r="H22" s="362"/>
      <c r="I22" s="361"/>
      <c r="J22" s="361"/>
      <c r="K22" s="361"/>
      <c r="L22" s="361"/>
      <c r="M22" s="361"/>
      <c r="N22" s="361"/>
      <c r="O22" s="361"/>
      <c r="P22" s="361"/>
      <c r="Q22" s="361"/>
      <c r="R22" s="361"/>
      <c r="S22" s="464"/>
      <c r="T22" s="464"/>
      <c r="U22" s="464"/>
      <c r="V22" s="1301"/>
      <c r="W22" s="1301"/>
      <c r="X22" s="464"/>
      <c r="Y22" s="361"/>
      <c r="Z22" s="361"/>
      <c r="AA22" s="361"/>
      <c r="AB22" s="361"/>
      <c r="AC22" s="361"/>
      <c r="AD22" s="361"/>
      <c r="AE22" s="361"/>
    </row>
    <row r="23" spans="1:38" s="1" customFormat="1" ht="11.1" customHeight="1">
      <c r="A23" s="158"/>
      <c r="B23" s="141" t="s">
        <v>136</v>
      </c>
      <c r="C23" s="18"/>
      <c r="D23" s="94"/>
      <c r="E23" s="94"/>
      <c r="F23" s="94"/>
      <c r="G23" s="94"/>
      <c r="H23" s="362"/>
      <c r="I23" s="361"/>
      <c r="J23" s="361"/>
      <c r="K23" s="361"/>
      <c r="L23" s="273"/>
      <c r="M23" s="345"/>
      <c r="N23" s="345"/>
      <c r="O23" s="345"/>
      <c r="P23" s="345"/>
      <c r="Q23" s="345"/>
      <c r="R23" s="345"/>
      <c r="S23" s="460"/>
      <c r="T23" s="460"/>
      <c r="U23" s="460"/>
      <c r="V23" s="1279"/>
      <c r="W23" s="1279"/>
      <c r="X23" s="460"/>
      <c r="Y23" s="345"/>
      <c r="Z23" s="345"/>
      <c r="AA23" s="345"/>
      <c r="AB23" s="345"/>
      <c r="AC23" s="345"/>
      <c r="AD23" s="345"/>
      <c r="AE23" s="345" t="s">
        <v>540</v>
      </c>
    </row>
    <row r="24" spans="1:38" s="1" customFormat="1" ht="11.1" customHeight="1">
      <c r="A24" s="158"/>
      <c r="B24" s="141" t="s">
        <v>138</v>
      </c>
      <c r="C24" s="18"/>
      <c r="D24" s="595" t="s">
        <v>348</v>
      </c>
      <c r="E24" s="727"/>
      <c r="F24" s="756"/>
      <c r="G24" s="756"/>
      <c r="H24" s="560">
        <v>267162</v>
      </c>
      <c r="I24" s="560">
        <v>282659</v>
      </c>
      <c r="J24" s="560">
        <v>290519</v>
      </c>
      <c r="K24" s="560">
        <v>290835</v>
      </c>
      <c r="L24" s="656">
        <v>294062</v>
      </c>
      <c r="M24" s="656">
        <v>294578</v>
      </c>
      <c r="N24" s="656">
        <v>295350</v>
      </c>
      <c r="O24" s="656">
        <v>300417</v>
      </c>
      <c r="P24" s="656">
        <v>306601</v>
      </c>
      <c r="Q24" s="656">
        <v>305040.78999999998</v>
      </c>
      <c r="R24" s="656">
        <v>306898.89</v>
      </c>
      <c r="S24" s="658">
        <v>305387</v>
      </c>
      <c r="T24" s="659">
        <v>309721</v>
      </c>
      <c r="U24" s="658">
        <v>307551</v>
      </c>
      <c r="V24" s="1061">
        <v>311639</v>
      </c>
      <c r="W24" s="1061">
        <v>320622</v>
      </c>
      <c r="X24" s="659">
        <v>330080</v>
      </c>
      <c r="Y24" s="656">
        <v>330596</v>
      </c>
      <c r="Z24" s="656">
        <v>344597</v>
      </c>
      <c r="AA24" s="656">
        <v>352545</v>
      </c>
      <c r="AB24" s="656">
        <v>366386</v>
      </c>
      <c r="AC24" s="656">
        <v>364702</v>
      </c>
      <c r="AD24" s="656">
        <v>373648</v>
      </c>
      <c r="AE24" s="1717">
        <v>377604</v>
      </c>
      <c r="AF24" s="454"/>
    </row>
    <row r="25" spans="1:38" s="1" customFormat="1" ht="11.1" customHeight="1">
      <c r="A25" s="158"/>
      <c r="B25" s="141" t="s">
        <v>140</v>
      </c>
      <c r="C25" s="18"/>
      <c r="D25" s="556" t="s">
        <v>340</v>
      </c>
      <c r="E25" s="177"/>
      <c r="F25" s="757"/>
      <c r="G25" s="757"/>
      <c r="H25" s="34">
        <v>177224</v>
      </c>
      <c r="I25" s="34">
        <v>180747</v>
      </c>
      <c r="J25" s="34">
        <v>182381</v>
      </c>
      <c r="K25" s="34">
        <v>181102</v>
      </c>
      <c r="L25" s="661">
        <v>184780</v>
      </c>
      <c r="M25" s="661">
        <v>183103</v>
      </c>
      <c r="N25" s="622">
        <v>182802</v>
      </c>
      <c r="O25" s="661">
        <v>183753</v>
      </c>
      <c r="P25" s="622">
        <v>188672</v>
      </c>
      <c r="Q25" s="622">
        <v>187831</v>
      </c>
      <c r="R25" s="622">
        <v>190200.17</v>
      </c>
      <c r="S25" s="623">
        <v>192424</v>
      </c>
      <c r="T25" s="623">
        <v>197605</v>
      </c>
      <c r="U25" s="623">
        <v>196272</v>
      </c>
      <c r="V25" s="1261">
        <v>201890</v>
      </c>
      <c r="W25" s="1261">
        <v>209910</v>
      </c>
      <c r="X25" s="623">
        <v>213830</v>
      </c>
      <c r="Y25" s="621">
        <v>210123</v>
      </c>
      <c r="Z25" s="621">
        <v>217989</v>
      </c>
      <c r="AA25" s="621">
        <v>218604</v>
      </c>
      <c r="AB25" s="621">
        <v>226883</v>
      </c>
      <c r="AC25" s="621">
        <v>230822</v>
      </c>
      <c r="AD25" s="621">
        <v>239120</v>
      </c>
      <c r="AE25" s="1605">
        <v>243542</v>
      </c>
      <c r="AF25" s="454"/>
    </row>
    <row r="26" spans="1:38" s="1" customFormat="1" ht="11.1" customHeight="1">
      <c r="A26" s="166"/>
      <c r="B26" s="141"/>
      <c r="C26" s="18"/>
      <c r="D26" s="177" t="s">
        <v>341</v>
      </c>
      <c r="E26" s="177"/>
      <c r="F26" s="17"/>
      <c r="G26" s="17"/>
      <c r="H26" s="34">
        <v>18185</v>
      </c>
      <c r="I26" s="34">
        <v>16586</v>
      </c>
      <c r="J26" s="34">
        <v>16322</v>
      </c>
      <c r="K26" s="34">
        <v>15348</v>
      </c>
      <c r="L26" s="661">
        <v>15465</v>
      </c>
      <c r="M26" s="661">
        <v>14219</v>
      </c>
      <c r="N26" s="661">
        <v>13665</v>
      </c>
      <c r="O26" s="661">
        <v>13707</v>
      </c>
      <c r="P26" s="661">
        <v>14042</v>
      </c>
      <c r="Q26" s="661">
        <v>14121</v>
      </c>
      <c r="R26" s="661">
        <v>14053.42</v>
      </c>
      <c r="S26" s="663">
        <v>14627</v>
      </c>
      <c r="T26" s="663">
        <v>14411</v>
      </c>
      <c r="U26" s="663">
        <v>13635</v>
      </c>
      <c r="V26" s="1068">
        <v>14436</v>
      </c>
      <c r="W26" s="1068">
        <v>14583</v>
      </c>
      <c r="X26" s="663">
        <v>15092</v>
      </c>
      <c r="Y26" s="661">
        <v>14729</v>
      </c>
      <c r="Z26" s="661">
        <v>16966</v>
      </c>
      <c r="AA26" s="661">
        <v>13945</v>
      </c>
      <c r="AB26" s="661">
        <v>15788</v>
      </c>
      <c r="AC26" s="661">
        <v>17359</v>
      </c>
      <c r="AD26" s="661">
        <v>19172</v>
      </c>
      <c r="AE26" s="1606">
        <v>18994</v>
      </c>
      <c r="AF26" s="454"/>
    </row>
    <row r="27" spans="1:38" s="1" customFormat="1" ht="11.1" customHeight="1">
      <c r="A27" s="158"/>
      <c r="B27" s="141"/>
      <c r="C27" s="18"/>
      <c r="D27" s="177" t="s">
        <v>342</v>
      </c>
      <c r="E27" s="177"/>
      <c r="F27" s="757"/>
      <c r="G27" s="757"/>
      <c r="H27" s="34">
        <v>159039</v>
      </c>
      <c r="I27" s="34">
        <v>164161</v>
      </c>
      <c r="J27" s="34">
        <v>166059</v>
      </c>
      <c r="K27" s="34">
        <v>165754</v>
      </c>
      <c r="L27" s="661">
        <v>169315</v>
      </c>
      <c r="M27" s="661">
        <v>168884</v>
      </c>
      <c r="N27" s="661">
        <v>169137</v>
      </c>
      <c r="O27" s="661">
        <v>170046</v>
      </c>
      <c r="P27" s="626">
        <v>174630</v>
      </c>
      <c r="Q27" s="626">
        <v>173710</v>
      </c>
      <c r="R27" s="626">
        <v>176146.75</v>
      </c>
      <c r="S27" s="627">
        <v>177797</v>
      </c>
      <c r="T27" s="627">
        <v>183194</v>
      </c>
      <c r="U27" s="627">
        <v>182637</v>
      </c>
      <c r="V27" s="1120">
        <v>187454</v>
      </c>
      <c r="W27" s="1120">
        <v>195327</v>
      </c>
      <c r="X27" s="627">
        <v>198738</v>
      </c>
      <c r="Y27" s="626">
        <v>195394</v>
      </c>
      <c r="Z27" s="626">
        <v>201023</v>
      </c>
      <c r="AA27" s="626">
        <v>204659</v>
      </c>
      <c r="AB27" s="626">
        <v>211095</v>
      </c>
      <c r="AC27" s="626">
        <v>213463</v>
      </c>
      <c r="AD27" s="626">
        <v>219948</v>
      </c>
      <c r="AE27" s="1607">
        <v>224548</v>
      </c>
    </row>
    <row r="28" spans="1:38" s="1" customFormat="1" ht="11.1" customHeight="1">
      <c r="A28" s="182"/>
      <c r="B28" s="193"/>
      <c r="C28" s="18"/>
      <c r="D28" s="1796" t="s">
        <v>350</v>
      </c>
      <c r="E28" s="1796"/>
      <c r="F28" s="1796"/>
      <c r="G28" s="767"/>
      <c r="H28" s="620">
        <v>11455</v>
      </c>
      <c r="I28" s="620">
        <v>9310</v>
      </c>
      <c r="J28" s="620">
        <v>9553</v>
      </c>
      <c r="K28" s="620">
        <v>9170</v>
      </c>
      <c r="L28" s="621">
        <v>7290</v>
      </c>
      <c r="M28" s="621">
        <v>6921</v>
      </c>
      <c r="N28" s="621">
        <v>6728</v>
      </c>
      <c r="O28" s="621">
        <v>6978</v>
      </c>
      <c r="P28" s="622">
        <v>7229</v>
      </c>
      <c r="Q28" s="622">
        <v>7036.789999999979</v>
      </c>
      <c r="R28" s="622">
        <v>7145.1399999999994</v>
      </c>
      <c r="S28" s="623">
        <v>8017</v>
      </c>
      <c r="T28" s="623">
        <v>8252</v>
      </c>
      <c r="U28" s="623">
        <v>7951</v>
      </c>
      <c r="V28" s="1261">
        <v>9648</v>
      </c>
      <c r="W28" s="1261">
        <v>9129</v>
      </c>
      <c r="X28" s="623">
        <v>9358</v>
      </c>
      <c r="Y28" s="621">
        <v>8576</v>
      </c>
      <c r="Z28" s="621">
        <v>8917</v>
      </c>
      <c r="AA28" s="621">
        <v>9113</v>
      </c>
      <c r="AB28" s="621">
        <v>9584</v>
      </c>
      <c r="AC28" s="621">
        <v>9349</v>
      </c>
      <c r="AD28" s="621">
        <v>9475</v>
      </c>
      <c r="AE28" s="1605">
        <v>9220</v>
      </c>
    </row>
    <row r="29" spans="1:38" s="1" customFormat="1" ht="11.1" customHeight="1">
      <c r="A29" s="182"/>
      <c r="B29" s="193"/>
      <c r="C29" s="18"/>
      <c r="D29" s="556" t="s">
        <v>344</v>
      </c>
      <c r="E29" s="177"/>
      <c r="F29" s="177"/>
      <c r="G29" s="177"/>
      <c r="H29" s="34">
        <v>75317</v>
      </c>
      <c r="I29" s="34">
        <v>89254</v>
      </c>
      <c r="J29" s="34">
        <v>95130</v>
      </c>
      <c r="K29" s="34">
        <v>96936</v>
      </c>
      <c r="L29" s="661">
        <v>98435</v>
      </c>
      <c r="M29" s="661">
        <v>101023</v>
      </c>
      <c r="N29" s="661">
        <v>102260</v>
      </c>
      <c r="O29" s="661">
        <v>105759</v>
      </c>
      <c r="P29" s="661">
        <v>107181</v>
      </c>
      <c r="Q29" s="661">
        <v>106567</v>
      </c>
      <c r="R29" s="661">
        <v>106162.28</v>
      </c>
      <c r="S29" s="663">
        <v>101579</v>
      </c>
      <c r="T29" s="663">
        <v>100554</v>
      </c>
      <c r="U29" s="663">
        <v>99956</v>
      </c>
      <c r="V29" s="1068">
        <v>97018</v>
      </c>
      <c r="W29" s="1068">
        <v>98570</v>
      </c>
      <c r="X29" s="663">
        <v>103821</v>
      </c>
      <c r="Y29" s="661">
        <v>108888</v>
      </c>
      <c r="Z29" s="661">
        <v>114612</v>
      </c>
      <c r="AA29" s="661">
        <v>121715</v>
      </c>
      <c r="AB29" s="661">
        <v>126875</v>
      </c>
      <c r="AC29" s="661">
        <v>121358</v>
      </c>
      <c r="AD29" s="661">
        <v>122016</v>
      </c>
      <c r="AE29" s="1606">
        <v>121646</v>
      </c>
      <c r="AL29" s="457"/>
    </row>
    <row r="30" spans="1:38" s="1" customFormat="1" ht="11.1" customHeight="1">
      <c r="A30" s="182"/>
      <c r="B30" s="295"/>
      <c r="C30" s="18"/>
      <c r="D30" s="726" t="s">
        <v>345</v>
      </c>
      <c r="E30" s="723"/>
      <c r="F30" s="765"/>
      <c r="G30" s="765"/>
      <c r="H30" s="625">
        <v>3166</v>
      </c>
      <c r="I30" s="625">
        <v>3348</v>
      </c>
      <c r="J30" s="625">
        <v>3455</v>
      </c>
      <c r="K30" s="625">
        <v>3627</v>
      </c>
      <c r="L30" s="626">
        <v>3557</v>
      </c>
      <c r="M30" s="626">
        <v>3531</v>
      </c>
      <c r="N30" s="626">
        <v>3560</v>
      </c>
      <c r="O30" s="626">
        <v>3927</v>
      </c>
      <c r="P30" s="626">
        <v>3519</v>
      </c>
      <c r="Q30" s="626">
        <v>3606</v>
      </c>
      <c r="R30" s="626">
        <v>3391.3</v>
      </c>
      <c r="S30" s="627">
        <v>3367</v>
      </c>
      <c r="T30" s="627">
        <v>3310</v>
      </c>
      <c r="U30" s="627">
        <v>3372</v>
      </c>
      <c r="V30" s="1120">
        <v>3083</v>
      </c>
      <c r="W30" s="1120">
        <v>3013</v>
      </c>
      <c r="X30" s="627">
        <v>3071</v>
      </c>
      <c r="Y30" s="626">
        <v>3009</v>
      </c>
      <c r="Z30" s="626">
        <v>3079</v>
      </c>
      <c r="AA30" s="626">
        <v>3113</v>
      </c>
      <c r="AB30" s="626">
        <v>3044</v>
      </c>
      <c r="AC30" s="626">
        <v>3173</v>
      </c>
      <c r="AD30" s="626">
        <v>3037</v>
      </c>
      <c r="AE30" s="1607">
        <v>3196</v>
      </c>
      <c r="AF30" s="454"/>
    </row>
    <row r="31" spans="1:38" s="86" customFormat="1" ht="10.5" customHeight="1">
      <c r="A31" s="182"/>
      <c r="B31" s="295"/>
      <c r="C31" s="18"/>
      <c r="D31" s="92"/>
      <c r="E31" s="299"/>
      <c r="F31" s="299"/>
      <c r="G31" s="299"/>
      <c r="H31" s="299"/>
      <c r="I31" s="299"/>
      <c r="J31" s="299"/>
      <c r="K31" s="299"/>
      <c r="L31" s="299"/>
      <c r="M31" s="299"/>
      <c r="N31" s="299"/>
      <c r="O31" s="299"/>
      <c r="P31" s="299"/>
      <c r="Q31" s="299"/>
      <c r="R31" s="299"/>
      <c r="S31" s="299"/>
      <c r="T31" s="299"/>
      <c r="U31" s="299"/>
      <c r="V31" s="299"/>
      <c r="W31" s="299"/>
      <c r="X31" s="299"/>
      <c r="Y31" s="299"/>
      <c r="Z31" s="299"/>
      <c r="AA31" s="299"/>
      <c r="AB31" s="299"/>
      <c r="AC31" s="299"/>
      <c r="AD31" s="299"/>
      <c r="AE31" s="299"/>
    </row>
    <row r="32" spans="1:38" s="1" customFormat="1" ht="11.1" customHeight="1">
      <c r="A32" s="182"/>
      <c r="B32" s="295"/>
      <c r="C32" s="18"/>
      <c r="D32" s="17"/>
      <c r="E32" s="17"/>
      <c r="F32" s="17"/>
      <c r="G32" s="17"/>
      <c r="H32" s="300"/>
      <c r="I32" s="300"/>
      <c r="J32" s="300"/>
      <c r="K32" s="300"/>
      <c r="L32" s="300"/>
      <c r="M32" s="300"/>
      <c r="N32" s="300"/>
      <c r="O32" s="300"/>
      <c r="P32" s="300"/>
      <c r="Q32" s="300"/>
      <c r="R32" s="300"/>
      <c r="S32" s="300"/>
      <c r="T32" s="300"/>
      <c r="U32" s="300"/>
      <c r="V32" s="300"/>
      <c r="W32" s="300"/>
      <c r="X32" s="300"/>
      <c r="Y32" s="300"/>
      <c r="Z32" s="300"/>
      <c r="AA32" s="300"/>
      <c r="AB32" s="300"/>
      <c r="AC32" s="300"/>
      <c r="AD32" s="300"/>
      <c r="AE32" s="300"/>
    </row>
    <row r="33" spans="1:31" s="1" customFormat="1" ht="11.1" customHeight="1">
      <c r="A33" s="182"/>
      <c r="B33" s="295"/>
      <c r="C33" s="18"/>
      <c r="D33" s="92"/>
      <c r="E33" s="92"/>
      <c r="F33" s="92"/>
      <c r="G33" s="92"/>
      <c r="H33" s="223"/>
      <c r="I33" s="223"/>
      <c r="J33" s="223"/>
      <c r="K33" s="223"/>
      <c r="L33" s="223"/>
      <c r="M33" s="223"/>
      <c r="N33" s="223"/>
      <c r="O33" s="223"/>
      <c r="P33" s="223"/>
      <c r="Q33" s="223"/>
      <c r="R33" s="223"/>
      <c r="S33" s="223"/>
      <c r="T33" s="223"/>
      <c r="U33" s="223"/>
      <c r="V33" s="223"/>
      <c r="W33" s="223"/>
      <c r="X33" s="223"/>
      <c r="Y33" s="223"/>
      <c r="Z33" s="223"/>
      <c r="AA33" s="223"/>
      <c r="AB33" s="223"/>
      <c r="AC33" s="223"/>
      <c r="AD33" s="223"/>
      <c r="AE33" s="223"/>
    </row>
    <row r="34" spans="1:31" s="1" customFormat="1" ht="10.5" customHeight="1">
      <c r="A34" s="182"/>
      <c r="B34" s="295"/>
      <c r="C34" s="298"/>
      <c r="D34" s="16"/>
      <c r="E34" s="16"/>
      <c r="F34" s="16"/>
      <c r="G34" s="16"/>
      <c r="H34" s="179"/>
      <c r="I34" s="179"/>
      <c r="J34" s="179"/>
      <c r="K34" s="179"/>
      <c r="L34" s="179"/>
      <c r="M34" s="339"/>
      <c r="N34" s="339"/>
      <c r="O34" s="339"/>
      <c r="P34" s="339"/>
      <c r="Q34" s="339"/>
      <c r="R34" s="339"/>
      <c r="S34" s="339"/>
      <c r="T34" s="339"/>
      <c r="U34" s="339"/>
      <c r="V34" s="339"/>
      <c r="W34" s="339"/>
      <c r="X34" s="339"/>
      <c r="Y34" s="339"/>
      <c r="Z34" s="339"/>
      <c r="AA34" s="339"/>
      <c r="AB34" s="339"/>
      <c r="AC34" s="339"/>
      <c r="AD34" s="339"/>
      <c r="AE34" s="339">
        <v>17</v>
      </c>
    </row>
    <row r="35" spans="1:31" ht="10.5" customHeight="1">
      <c r="A35" s="182"/>
      <c r="B35" s="295"/>
      <c r="C35" s="228"/>
      <c r="D35" s="16"/>
      <c r="E35" s="16"/>
      <c r="F35" s="16"/>
      <c r="G35" s="16"/>
      <c r="H35" s="179"/>
      <c r="I35" s="179"/>
      <c r="J35" s="179"/>
      <c r="K35" s="179"/>
      <c r="L35" s="179"/>
      <c r="M35" s="179"/>
      <c r="N35" s="179"/>
      <c r="O35" s="179"/>
      <c r="P35" s="179"/>
      <c r="Q35" s="179"/>
      <c r="R35" s="179"/>
      <c r="S35" s="179"/>
      <c r="T35" s="179"/>
      <c r="U35" s="179"/>
      <c r="V35" s="179"/>
      <c r="W35" s="179"/>
      <c r="X35" s="179"/>
      <c r="Y35" s="179"/>
      <c r="Z35" s="179"/>
      <c r="AA35" s="179"/>
      <c r="AB35" s="179"/>
      <c r="AC35" s="179"/>
      <c r="AD35" s="179"/>
      <c r="AE35" s="179"/>
    </row>
    <row r="36" spans="1:31">
      <c r="A36" s="102"/>
    </row>
    <row r="37" spans="1:31">
      <c r="A37" s="102"/>
    </row>
    <row r="38" spans="1:31">
      <c r="A38" s="102"/>
      <c r="E38" s="2" t="s">
        <v>37</v>
      </c>
    </row>
    <row r="39" spans="1:31">
      <c r="A39" s="102"/>
    </row>
    <row r="40" spans="1:31">
      <c r="A40" s="102"/>
    </row>
    <row r="41" spans="1:31">
      <c r="A41" s="102"/>
    </row>
    <row r="42" spans="1:31">
      <c r="A42" s="102"/>
    </row>
    <row r="43" spans="1:31">
      <c r="A43" s="102"/>
    </row>
    <row r="44" spans="1:31">
      <c r="A44" s="102"/>
    </row>
    <row r="45" spans="1:31">
      <c r="A45" s="102"/>
    </row>
  </sheetData>
  <mergeCells count="3">
    <mergeCell ref="D10:F10"/>
    <mergeCell ref="D19:F19"/>
    <mergeCell ref="D28:F28"/>
  </mergeCells>
  <phoneticPr fontId="56"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13" location="'수수료이익 현황(은행)'!Print_Area" display="수수료이익 현황 [은행]"/>
    <hyperlink ref="B22" location="'충당금 현황(그룹 및 은행)'!Print_Area" display="충당금 현황 [그룹 및 은행]"/>
  </hyperlinks>
  <pageMargins left="0.4453125" right="0.31496062992125984" top="0.74803149606299213" bottom="0.31496062992125984" header="0.31496062992125984" footer="0.31496062992125984"/>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9CCFF"/>
    <pageSetUpPr fitToPage="1"/>
  </sheetPr>
  <dimension ref="A1:AR1295"/>
  <sheetViews>
    <sheetView showGridLines="0" view="pageBreakPreview" zoomScaleNormal="130" zoomScaleSheetLayoutView="100" workbookViewId="0">
      <pane xSplit="6" topLeftCell="G1" activePane="topRight" state="frozen"/>
      <selection activeCell="AG82" sqref="AG82:AG87"/>
      <selection pane="topRight" activeCell="AJ3" sqref="AJ3"/>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5" style="2" customWidth="1"/>
    <col min="7" max="7" width="0.75" style="5" customWidth="1"/>
    <col min="8" max="10" width="10.625" style="5" hidden="1" customWidth="1"/>
    <col min="11" max="13" width="10.625" style="90" hidden="1" customWidth="1"/>
    <col min="14" max="14" width="12.25" style="2" hidden="1" customWidth="1"/>
    <col min="15" max="35" width="12.25" style="87" hidden="1" customWidth="1"/>
    <col min="36" max="36" width="12.25" style="87" customWidth="1"/>
    <col min="37" max="37" width="10.75" style="2" customWidth="1"/>
    <col min="38" max="38" width="11.625" style="2" bestFit="1" customWidth="1"/>
    <col min="39" max="39" width="9" style="87"/>
    <col min="40" max="16384" width="9" style="2"/>
  </cols>
  <sheetData>
    <row r="1" spans="1:44" s="4" customFormat="1" ht="10.5" customHeight="1">
      <c r="A1" s="305"/>
      <c r="B1" s="143"/>
      <c r="C1" s="144"/>
      <c r="D1" s="144"/>
      <c r="E1" s="144"/>
      <c r="F1" s="144"/>
      <c r="G1" s="145"/>
      <c r="H1" s="145"/>
      <c r="I1" s="145"/>
      <c r="J1" s="145"/>
      <c r="K1" s="145"/>
      <c r="L1" s="145"/>
      <c r="M1" s="145"/>
      <c r="N1" s="94"/>
      <c r="O1" s="94"/>
      <c r="P1" s="94"/>
      <c r="Q1" s="94"/>
      <c r="R1" s="94"/>
      <c r="S1" s="94"/>
      <c r="T1" s="94"/>
      <c r="U1" s="94"/>
      <c r="V1" s="94"/>
      <c r="W1" s="94"/>
      <c r="X1" s="94"/>
      <c r="Y1" s="94"/>
      <c r="Z1" s="94"/>
      <c r="AA1" s="94"/>
      <c r="AB1" s="94"/>
      <c r="AC1" s="94"/>
      <c r="AD1" s="94"/>
      <c r="AE1" s="94"/>
      <c r="AF1" s="94"/>
      <c r="AG1" s="94"/>
      <c r="AH1" s="94"/>
      <c r="AI1" s="94"/>
      <c r="AJ1" s="94"/>
      <c r="AM1" s="89"/>
    </row>
    <row r="2" spans="1:44" s="4" customFormat="1" ht="18" customHeight="1">
      <c r="A2" s="146"/>
      <c r="B2" s="147"/>
      <c r="C2" s="376"/>
      <c r="D2" s="375" t="s">
        <v>569</v>
      </c>
      <c r="E2" s="376"/>
      <c r="F2" s="376"/>
      <c r="G2" s="395"/>
      <c r="H2" s="149"/>
      <c r="I2" s="149"/>
      <c r="J2" s="149"/>
      <c r="K2" s="149"/>
      <c r="L2" s="149"/>
      <c r="M2" s="149"/>
      <c r="N2" s="94"/>
      <c r="O2" s="94"/>
      <c r="P2" s="94"/>
      <c r="Q2" s="94"/>
      <c r="R2" s="94"/>
      <c r="S2" s="94"/>
      <c r="T2" s="94"/>
      <c r="U2" s="94"/>
      <c r="V2" s="94"/>
      <c r="W2" s="94"/>
      <c r="X2" s="94"/>
      <c r="Y2" s="94"/>
      <c r="Z2" s="94"/>
      <c r="AA2" s="94"/>
      <c r="AB2" s="94"/>
      <c r="AC2" s="94"/>
      <c r="AD2" s="94"/>
      <c r="AE2" s="94"/>
      <c r="AF2" s="94"/>
      <c r="AG2" s="94"/>
      <c r="AH2" s="94"/>
      <c r="AI2" s="94"/>
      <c r="AJ2" s="94"/>
      <c r="AM2" s="89"/>
    </row>
    <row r="3" spans="1:44" s="40" customFormat="1" ht="20.100000000000001" customHeight="1">
      <c r="A3" s="126"/>
      <c r="B3" s="127"/>
      <c r="C3" s="130"/>
      <c r="D3" s="130"/>
      <c r="E3" s="130"/>
      <c r="F3" s="130"/>
      <c r="G3" s="263"/>
      <c r="H3" s="429" t="s">
        <v>5</v>
      </c>
      <c r="I3" s="429" t="s">
        <v>9</v>
      </c>
      <c r="J3" s="131" t="s">
        <v>10</v>
      </c>
      <c r="K3" s="131" t="s">
        <v>32</v>
      </c>
      <c r="L3" s="131" t="s">
        <v>44</v>
      </c>
      <c r="M3" s="131" t="s">
        <v>52</v>
      </c>
      <c r="N3" s="426" t="s">
        <v>75</v>
      </c>
      <c r="O3" s="400" t="s">
        <v>452</v>
      </c>
      <c r="P3" s="400" t="s">
        <v>471</v>
      </c>
      <c r="Q3" s="400" t="s">
        <v>482</v>
      </c>
      <c r="R3" s="400" t="s">
        <v>490</v>
      </c>
      <c r="S3" s="426" t="s">
        <v>474</v>
      </c>
      <c r="T3" s="400" t="s">
        <v>501</v>
      </c>
      <c r="U3" s="400" t="s">
        <v>510</v>
      </c>
      <c r="V3" s="400" t="s">
        <v>519</v>
      </c>
      <c r="W3" s="400" t="s">
        <v>526</v>
      </c>
      <c r="X3" s="426" t="s">
        <v>502</v>
      </c>
      <c r="Y3" s="400" t="s">
        <v>538</v>
      </c>
      <c r="Z3" s="400" t="s">
        <v>542</v>
      </c>
      <c r="AA3" s="400" t="s">
        <v>545</v>
      </c>
      <c r="AB3" s="451" t="s">
        <v>553</v>
      </c>
      <c r="AC3" s="426" t="s">
        <v>558</v>
      </c>
      <c r="AD3" s="447" t="s">
        <v>571</v>
      </c>
      <c r="AE3" s="400" t="s">
        <v>577</v>
      </c>
      <c r="AF3" s="400" t="s">
        <v>584</v>
      </c>
      <c r="AG3" s="451" t="s">
        <v>593</v>
      </c>
      <c r="AH3" s="451" t="s">
        <v>594</v>
      </c>
      <c r="AI3" s="447" t="s">
        <v>599</v>
      </c>
      <c r="AJ3" s="1449" t="s">
        <v>606</v>
      </c>
      <c r="AM3" s="101"/>
    </row>
    <row r="4" spans="1:44" s="4" customFormat="1" ht="11.1" customHeight="1">
      <c r="A4" s="189"/>
      <c r="B4" s="190"/>
      <c r="C4" s="94"/>
      <c r="D4" s="94"/>
      <c r="E4" s="94"/>
      <c r="F4" s="94"/>
      <c r="G4" s="191"/>
      <c r="H4" s="413"/>
      <c r="I4" s="413"/>
      <c r="J4" s="191"/>
      <c r="K4" s="191"/>
      <c r="L4" s="191"/>
      <c r="M4" s="191"/>
      <c r="N4" s="413"/>
      <c r="O4" s="156"/>
      <c r="P4" s="156"/>
      <c r="Q4" s="156"/>
      <c r="R4" s="156"/>
      <c r="S4" s="413"/>
      <c r="T4" s="156"/>
      <c r="U4" s="156"/>
      <c r="V4" s="156"/>
      <c r="W4" s="156"/>
      <c r="X4" s="413"/>
      <c r="Y4" s="448"/>
      <c r="Z4" s="156"/>
      <c r="AA4" s="156"/>
      <c r="AB4" s="452"/>
      <c r="AC4" s="452"/>
      <c r="AD4" s="448"/>
      <c r="AE4" s="156"/>
      <c r="AF4" s="156"/>
      <c r="AG4" s="452"/>
      <c r="AH4" s="452"/>
      <c r="AI4" s="448"/>
      <c r="AJ4" s="452"/>
      <c r="AM4" s="89"/>
    </row>
    <row r="5" spans="1:44" s="4" customFormat="1" ht="11.1" customHeight="1">
      <c r="A5" s="157"/>
      <c r="B5" s="136" t="s">
        <v>114</v>
      </c>
      <c r="C5" s="366"/>
      <c r="D5" s="354" t="s">
        <v>368</v>
      </c>
      <c r="E5" s="355"/>
      <c r="F5" s="355"/>
      <c r="G5" s="28"/>
      <c r="H5" s="443"/>
      <c r="I5" s="443"/>
      <c r="J5" s="302"/>
      <c r="K5" s="302"/>
      <c r="L5" s="212"/>
      <c r="M5" s="212"/>
      <c r="N5" s="427"/>
      <c r="O5" s="358"/>
      <c r="P5" s="319"/>
      <c r="Q5" s="319"/>
      <c r="R5" s="319"/>
      <c r="S5" s="427"/>
      <c r="T5" s="319"/>
      <c r="U5" s="319"/>
      <c r="V5" s="319"/>
      <c r="W5" s="319"/>
      <c r="X5" s="427"/>
      <c r="Y5" s="1324"/>
      <c r="Z5" s="1276"/>
      <c r="AA5" s="319"/>
      <c r="AB5" s="1325"/>
      <c r="AC5" s="453"/>
      <c r="AD5" s="449"/>
      <c r="AE5" s="319"/>
      <c r="AF5" s="319"/>
      <c r="AG5" s="453"/>
      <c r="AH5" s="453"/>
      <c r="AI5" s="449"/>
      <c r="AJ5" s="453" t="s">
        <v>539</v>
      </c>
      <c r="AM5" s="89"/>
    </row>
    <row r="6" spans="1:44" s="1" customFormat="1" ht="11.1" customHeight="1">
      <c r="A6" s="158"/>
      <c r="B6" s="137"/>
      <c r="C6" s="92"/>
      <c r="D6" s="777" t="s">
        <v>352</v>
      </c>
      <c r="E6" s="777"/>
      <c r="F6" s="777"/>
      <c r="G6" s="600"/>
      <c r="H6" s="778">
        <v>0.57999999999999996</v>
      </c>
      <c r="I6" s="778">
        <v>0.52</v>
      </c>
      <c r="J6" s="729">
        <v>0.59</v>
      </c>
      <c r="K6" s="729">
        <v>0.64</v>
      </c>
      <c r="L6" s="729">
        <v>0.67</v>
      </c>
      <c r="M6" s="729">
        <v>1.01</v>
      </c>
      <c r="N6" s="778">
        <v>0.73</v>
      </c>
      <c r="O6" s="729">
        <v>0.56000000000000005</v>
      </c>
      <c r="P6" s="729">
        <v>0.57999999999999996</v>
      </c>
      <c r="Q6" s="729">
        <v>0.54</v>
      </c>
      <c r="R6" s="729">
        <v>0.93</v>
      </c>
      <c r="S6" s="778">
        <v>0.64</v>
      </c>
      <c r="T6" s="729">
        <v>0.48</v>
      </c>
      <c r="U6" s="730">
        <v>0.47</v>
      </c>
      <c r="V6" s="779">
        <v>0.46</v>
      </c>
      <c r="W6" s="779">
        <v>0.74</v>
      </c>
      <c r="X6" s="1235">
        <v>0.53</v>
      </c>
      <c r="Y6" s="1346">
        <v>0.41</v>
      </c>
      <c r="Z6" s="1338">
        <v>0.48</v>
      </c>
      <c r="AA6" s="730">
        <v>0.65</v>
      </c>
      <c r="AB6" s="1498">
        <v>0.59</v>
      </c>
      <c r="AC6" s="1499">
        <v>0.51</v>
      </c>
      <c r="AD6" s="1566">
        <v>0.49</v>
      </c>
      <c r="AE6" s="729">
        <v>0.3</v>
      </c>
      <c r="AF6" s="729">
        <v>0.41</v>
      </c>
      <c r="AG6" s="1736">
        <v>0.51</v>
      </c>
      <c r="AH6" s="1736">
        <v>0.42</v>
      </c>
      <c r="AI6" s="1762">
        <v>0.33</v>
      </c>
      <c r="AJ6" s="1712">
        <v>0.45</v>
      </c>
      <c r="AK6" s="457"/>
      <c r="AM6" s="86"/>
    </row>
    <row r="7" spans="1:44" s="1" customFormat="1" ht="11.1" customHeight="1">
      <c r="A7" s="192"/>
      <c r="B7" s="138" t="s">
        <v>116</v>
      </c>
      <c r="C7" s="59"/>
      <c r="D7" s="780" t="s">
        <v>353</v>
      </c>
      <c r="E7" s="780"/>
      <c r="F7" s="780"/>
      <c r="G7" s="781"/>
      <c r="H7" s="782">
        <v>3964</v>
      </c>
      <c r="I7" s="782">
        <v>3779</v>
      </c>
      <c r="J7" s="696">
        <v>1081</v>
      </c>
      <c r="K7" s="696">
        <v>1189</v>
      </c>
      <c r="L7" s="696">
        <v>1263</v>
      </c>
      <c r="M7" s="696">
        <v>1903</v>
      </c>
      <c r="N7" s="782">
        <v>5436</v>
      </c>
      <c r="O7" s="696">
        <v>1043</v>
      </c>
      <c r="P7" s="687">
        <v>1099</v>
      </c>
      <c r="Q7" s="687">
        <v>1054</v>
      </c>
      <c r="R7" s="687">
        <v>1826</v>
      </c>
      <c r="S7" s="783">
        <v>5022</v>
      </c>
      <c r="T7" s="696">
        <v>928</v>
      </c>
      <c r="U7" s="698">
        <v>931</v>
      </c>
      <c r="V7" s="698">
        <v>947</v>
      </c>
      <c r="W7" s="698">
        <v>1514</v>
      </c>
      <c r="X7" s="1236">
        <v>4320</v>
      </c>
      <c r="Y7" s="1347">
        <v>832</v>
      </c>
      <c r="Z7" s="1143">
        <v>989</v>
      </c>
      <c r="AA7" s="698">
        <v>1415</v>
      </c>
      <c r="AB7" s="1500">
        <v>1300</v>
      </c>
      <c r="AC7" s="1500">
        <v>4536</v>
      </c>
      <c r="AD7" s="1456">
        <v>1121</v>
      </c>
      <c r="AE7" s="697">
        <v>717</v>
      </c>
      <c r="AF7" s="697">
        <v>1030</v>
      </c>
      <c r="AG7" s="1500">
        <v>1279</v>
      </c>
      <c r="AH7" s="1500">
        <v>4147</v>
      </c>
      <c r="AI7" s="1456">
        <v>818</v>
      </c>
      <c r="AJ7" s="1615">
        <v>1184</v>
      </c>
      <c r="AK7" s="454"/>
      <c r="AL7" s="457"/>
      <c r="AM7" s="457"/>
      <c r="AN7" s="454"/>
    </row>
    <row r="8" spans="1:44" s="1" customFormat="1" ht="11.1" customHeight="1">
      <c r="A8" s="234"/>
      <c r="B8" s="139"/>
      <c r="C8" s="59"/>
      <c r="D8" s="784" t="s">
        <v>354</v>
      </c>
      <c r="E8" s="784"/>
      <c r="F8" s="784"/>
      <c r="G8" s="765"/>
      <c r="H8" s="785">
        <v>685364</v>
      </c>
      <c r="I8" s="785">
        <v>726230</v>
      </c>
      <c r="J8" s="737">
        <v>745848</v>
      </c>
      <c r="K8" s="737">
        <v>749309</v>
      </c>
      <c r="L8" s="737">
        <v>749182</v>
      </c>
      <c r="M8" s="737">
        <v>746781</v>
      </c>
      <c r="N8" s="785">
        <v>746781</v>
      </c>
      <c r="O8" s="737">
        <v>752895</v>
      </c>
      <c r="P8" s="737">
        <v>764915</v>
      </c>
      <c r="Q8" s="737">
        <v>779620</v>
      </c>
      <c r="R8" s="737">
        <v>780592</v>
      </c>
      <c r="S8" s="785">
        <v>780592</v>
      </c>
      <c r="T8" s="737">
        <v>789704</v>
      </c>
      <c r="U8" s="738">
        <v>797317</v>
      </c>
      <c r="V8" s="738">
        <v>808397</v>
      </c>
      <c r="W8" s="738">
        <v>811267</v>
      </c>
      <c r="X8" s="1423">
        <v>811267</v>
      </c>
      <c r="Y8" s="1424">
        <v>820530</v>
      </c>
      <c r="Z8" s="1340">
        <v>836239</v>
      </c>
      <c r="AA8" s="738">
        <v>860526</v>
      </c>
      <c r="AB8" s="1501">
        <v>883777</v>
      </c>
      <c r="AC8" s="1501">
        <v>883777</v>
      </c>
      <c r="AD8" s="1567">
        <v>926166</v>
      </c>
      <c r="AE8" s="737">
        <v>965973</v>
      </c>
      <c r="AF8" s="737">
        <v>1002173</v>
      </c>
      <c r="AG8" s="1501">
        <v>994167</v>
      </c>
      <c r="AH8" s="1501">
        <v>994167</v>
      </c>
      <c r="AI8" s="1567">
        <v>1009674</v>
      </c>
      <c r="AJ8" s="1616">
        <v>1045853</v>
      </c>
      <c r="AM8" s="86"/>
    </row>
    <row r="9" spans="1:44" s="1" customFormat="1" ht="11.1" customHeight="1">
      <c r="A9" s="237"/>
      <c r="B9" s="141" t="s">
        <v>150</v>
      </c>
      <c r="C9" s="59"/>
      <c r="D9" s="94"/>
      <c r="E9" s="94"/>
      <c r="F9" s="94"/>
      <c r="G9" s="191"/>
      <c r="H9" s="413"/>
      <c r="I9" s="413"/>
      <c r="J9" s="191"/>
      <c r="K9" s="191"/>
      <c r="L9" s="191"/>
      <c r="M9" s="156"/>
      <c r="N9" s="413"/>
      <c r="O9" s="156"/>
      <c r="P9" s="156"/>
      <c r="Q9" s="156"/>
      <c r="R9" s="452"/>
      <c r="S9" s="413"/>
      <c r="T9" s="156"/>
      <c r="U9" s="476"/>
      <c r="V9" s="476"/>
      <c r="W9" s="476"/>
      <c r="X9" s="479"/>
      <c r="Y9" s="1348"/>
      <c r="Z9" s="1335"/>
      <c r="AA9" s="476"/>
      <c r="AB9" s="1502"/>
      <c r="AC9" s="1503"/>
      <c r="AD9" s="1568"/>
      <c r="AE9" s="405"/>
      <c r="AF9" s="405"/>
      <c r="AG9" s="1503"/>
      <c r="AH9" s="1503"/>
      <c r="AI9" s="1568"/>
      <c r="AJ9" s="1503"/>
      <c r="AL9" s="454"/>
      <c r="AM9" s="454"/>
      <c r="AN9" s="454"/>
      <c r="AO9" s="454"/>
      <c r="AP9" s="454"/>
      <c r="AQ9" s="454"/>
      <c r="AR9" s="454"/>
    </row>
    <row r="10" spans="1:44" s="1" customFormat="1" ht="11.1" customHeight="1">
      <c r="A10" s="237"/>
      <c r="B10" s="141" t="s">
        <v>119</v>
      </c>
      <c r="C10" s="340"/>
      <c r="D10" s="354" t="s">
        <v>369</v>
      </c>
      <c r="E10" s="355"/>
      <c r="F10" s="355"/>
      <c r="G10" s="28"/>
      <c r="H10" s="444"/>
      <c r="I10" s="444"/>
      <c r="J10" s="43"/>
      <c r="K10" s="43"/>
      <c r="L10" s="212"/>
      <c r="M10" s="1379"/>
      <c r="N10" s="441"/>
      <c r="O10" s="358"/>
      <c r="P10" s="358"/>
      <c r="Q10" s="358"/>
      <c r="R10" s="358"/>
      <c r="S10" s="441"/>
      <c r="T10" s="358"/>
      <c r="U10" s="1380"/>
      <c r="V10" s="1380"/>
      <c r="W10" s="1380"/>
      <c r="X10" s="1381"/>
      <c r="Y10" s="1382"/>
      <c r="Z10" s="1383"/>
      <c r="AA10" s="1380"/>
      <c r="AB10" s="1504"/>
      <c r="AC10" s="1505"/>
      <c r="AD10" s="1569"/>
      <c r="AE10" s="419"/>
      <c r="AF10" s="419"/>
      <c r="AG10" s="1505"/>
      <c r="AH10" s="1505"/>
      <c r="AI10" s="1569"/>
      <c r="AJ10" s="1505" t="s">
        <v>539</v>
      </c>
      <c r="AL10" s="454"/>
      <c r="AM10" s="454"/>
      <c r="AN10" s="454"/>
      <c r="AO10" s="454"/>
      <c r="AP10" s="454"/>
      <c r="AQ10" s="454"/>
      <c r="AR10" s="454"/>
    </row>
    <row r="11" spans="1:44" s="1" customFormat="1" ht="11.1" customHeight="1">
      <c r="A11" s="237"/>
      <c r="B11" s="141" t="s">
        <v>120</v>
      </c>
      <c r="C11" s="249"/>
      <c r="D11" s="639" t="s">
        <v>352</v>
      </c>
      <c r="E11" s="786"/>
      <c r="F11" s="786"/>
      <c r="G11" s="639"/>
      <c r="H11" s="787">
        <v>0.52</v>
      </c>
      <c r="I11" s="787">
        <v>0.48</v>
      </c>
      <c r="J11" s="728">
        <v>0.53</v>
      </c>
      <c r="K11" s="728">
        <v>0.82</v>
      </c>
      <c r="L11" s="728">
        <v>0.59</v>
      </c>
      <c r="M11" s="728">
        <v>1.31</v>
      </c>
      <c r="N11" s="787">
        <v>0.82</v>
      </c>
      <c r="O11" s="728">
        <v>0.4</v>
      </c>
      <c r="P11" s="536">
        <v>0.33</v>
      </c>
      <c r="Q11" s="536">
        <v>0.21</v>
      </c>
      <c r="R11" s="536">
        <v>0.75</v>
      </c>
      <c r="S11" s="788">
        <v>0.41</v>
      </c>
      <c r="T11" s="728">
        <v>0.27</v>
      </c>
      <c r="U11" s="789">
        <v>0.22</v>
      </c>
      <c r="V11" s="790">
        <v>0.16</v>
      </c>
      <c r="W11" s="790">
        <v>0.73</v>
      </c>
      <c r="X11" s="1237">
        <v>0.34</v>
      </c>
      <c r="Y11" s="1367">
        <v>0.23</v>
      </c>
      <c r="Z11" s="789">
        <v>0.41856754172244942</v>
      </c>
      <c r="AA11" s="789">
        <v>0.42</v>
      </c>
      <c r="AB11" s="1506">
        <v>0.31</v>
      </c>
      <c r="AC11" s="1506">
        <v>0.33</v>
      </c>
      <c r="AD11" s="1570">
        <v>0.25</v>
      </c>
      <c r="AE11" s="1454">
        <v>0.18</v>
      </c>
      <c r="AF11" s="1454">
        <v>0.16</v>
      </c>
      <c r="AG11" s="1737">
        <v>0.28000000000000003</v>
      </c>
      <c r="AH11" s="1737">
        <v>0.21</v>
      </c>
      <c r="AI11" s="1763">
        <v>0.17</v>
      </c>
      <c r="AJ11" s="1645">
        <v>0.31</v>
      </c>
      <c r="AK11" s="1786"/>
      <c r="AL11" s="806"/>
      <c r="AM11" s="1787"/>
      <c r="AN11" s="86"/>
      <c r="AO11" s="86"/>
      <c r="AP11" s="86"/>
      <c r="AQ11" s="86"/>
      <c r="AR11" s="454"/>
    </row>
    <row r="12" spans="1:44" s="1" customFormat="1" ht="11.1" customHeight="1">
      <c r="A12" s="234"/>
      <c r="B12" s="141" t="s">
        <v>121</v>
      </c>
      <c r="C12" s="249"/>
      <c r="D12" s="901" t="s">
        <v>355</v>
      </c>
      <c r="E12" s="902"/>
      <c r="F12" s="902"/>
      <c r="G12" s="902"/>
      <c r="H12" s="791">
        <v>1906</v>
      </c>
      <c r="I12" s="791">
        <v>1858</v>
      </c>
      <c r="J12" s="688">
        <v>519</v>
      </c>
      <c r="K12" s="688">
        <v>821</v>
      </c>
      <c r="L12" s="688">
        <v>598</v>
      </c>
      <c r="M12" s="688">
        <v>1308</v>
      </c>
      <c r="N12" s="791">
        <v>3246</v>
      </c>
      <c r="O12" s="688">
        <v>393</v>
      </c>
      <c r="P12" s="688">
        <v>326</v>
      </c>
      <c r="Q12" s="688">
        <v>217</v>
      </c>
      <c r="R12" s="688">
        <v>781</v>
      </c>
      <c r="S12" s="791">
        <v>1717</v>
      </c>
      <c r="T12" s="688">
        <v>275.67</v>
      </c>
      <c r="U12" s="689">
        <v>234</v>
      </c>
      <c r="V12" s="792">
        <v>172</v>
      </c>
      <c r="W12" s="792">
        <v>801</v>
      </c>
      <c r="X12" s="1238">
        <v>1483</v>
      </c>
      <c r="Y12" s="1368">
        <v>253</v>
      </c>
      <c r="Z12" s="689">
        <v>463</v>
      </c>
      <c r="AA12" s="689">
        <v>482</v>
      </c>
      <c r="AB12" s="1507">
        <v>374</v>
      </c>
      <c r="AC12" s="1507">
        <v>1572</v>
      </c>
      <c r="AD12" s="1571">
        <v>300</v>
      </c>
      <c r="AE12" s="688">
        <v>227</v>
      </c>
      <c r="AF12" s="688">
        <v>209</v>
      </c>
      <c r="AG12" s="1738">
        <f>364-6</f>
        <v>358</v>
      </c>
      <c r="AH12" s="1738">
        <f>1100-6</f>
        <v>1094</v>
      </c>
      <c r="AI12" s="1764">
        <v>219</v>
      </c>
      <c r="AJ12" s="1646">
        <v>434</v>
      </c>
      <c r="AK12" s="1786"/>
      <c r="AL12" s="89"/>
      <c r="AM12" s="89"/>
      <c r="AN12" s="458"/>
      <c r="AO12" s="86"/>
      <c r="AP12" s="86"/>
      <c r="AQ12" s="86"/>
      <c r="AR12" s="454"/>
    </row>
    <row r="13" spans="1:44" s="1" customFormat="1" ht="11.1" customHeight="1">
      <c r="A13" s="234"/>
      <c r="B13" s="372" t="s">
        <v>122</v>
      </c>
      <c r="C13" s="249"/>
      <c r="D13" s="903" t="s">
        <v>356</v>
      </c>
      <c r="E13" s="904"/>
      <c r="F13" s="904"/>
      <c r="G13" s="904"/>
      <c r="H13" s="783">
        <v>1899</v>
      </c>
      <c r="I13" s="783">
        <v>1587</v>
      </c>
      <c r="J13" s="687">
        <v>444</v>
      </c>
      <c r="K13" s="687">
        <v>750</v>
      </c>
      <c r="L13" s="687">
        <v>519</v>
      </c>
      <c r="M13" s="687">
        <v>1257</v>
      </c>
      <c r="N13" s="783">
        <v>2970</v>
      </c>
      <c r="O13" s="696">
        <v>305</v>
      </c>
      <c r="P13" s="687">
        <v>259</v>
      </c>
      <c r="Q13" s="687">
        <v>108</v>
      </c>
      <c r="R13" s="687">
        <v>641</v>
      </c>
      <c r="S13" s="783">
        <v>1313</v>
      </c>
      <c r="T13" s="696">
        <v>211.97</v>
      </c>
      <c r="U13" s="698">
        <v>139</v>
      </c>
      <c r="V13" s="698">
        <v>73</v>
      </c>
      <c r="W13" s="698">
        <v>682</v>
      </c>
      <c r="X13" s="1236">
        <v>1106</v>
      </c>
      <c r="Y13" s="1369">
        <v>209</v>
      </c>
      <c r="Z13" s="698">
        <v>309</v>
      </c>
      <c r="AA13" s="698">
        <v>386</v>
      </c>
      <c r="AB13" s="1500">
        <v>352</v>
      </c>
      <c r="AC13" s="1500">
        <v>1256</v>
      </c>
      <c r="AD13" s="1456">
        <v>204</v>
      </c>
      <c r="AE13" s="697">
        <v>133</v>
      </c>
      <c r="AF13" s="697">
        <v>182</v>
      </c>
      <c r="AG13" s="1500">
        <f>292-6</f>
        <v>286</v>
      </c>
      <c r="AH13" s="1500">
        <f>811-6</f>
        <v>805</v>
      </c>
      <c r="AI13" s="1456">
        <v>175</v>
      </c>
      <c r="AJ13" s="1608">
        <v>337</v>
      </c>
      <c r="AK13" s="1786"/>
      <c r="AL13" s="89"/>
      <c r="AM13" s="89"/>
      <c r="AN13" s="86"/>
      <c r="AO13" s="86"/>
      <c r="AP13" s="86"/>
      <c r="AQ13" s="86"/>
      <c r="AR13" s="454"/>
    </row>
    <row r="14" spans="1:44" s="1" customFormat="1" ht="11.1" customHeight="1">
      <c r="A14" s="234"/>
      <c r="B14" s="141" t="s">
        <v>124</v>
      </c>
      <c r="C14" s="17"/>
      <c r="D14" s="905" t="s">
        <v>357</v>
      </c>
      <c r="E14" s="703"/>
      <c r="F14" s="703"/>
      <c r="G14" s="906"/>
      <c r="H14" s="783">
        <v>53</v>
      </c>
      <c r="I14" s="783">
        <v>106</v>
      </c>
      <c r="J14" s="687">
        <v>23</v>
      </c>
      <c r="K14" s="687">
        <v>32</v>
      </c>
      <c r="L14" s="687">
        <v>31</v>
      </c>
      <c r="M14" s="687">
        <v>40</v>
      </c>
      <c r="N14" s="783">
        <v>126</v>
      </c>
      <c r="O14" s="687">
        <v>34</v>
      </c>
      <c r="P14" s="687">
        <v>29</v>
      </c>
      <c r="Q14" s="687">
        <v>47</v>
      </c>
      <c r="R14" s="687">
        <v>46</v>
      </c>
      <c r="S14" s="783">
        <v>156</v>
      </c>
      <c r="T14" s="687">
        <v>46.35</v>
      </c>
      <c r="U14" s="761">
        <v>39</v>
      </c>
      <c r="V14" s="761">
        <v>54</v>
      </c>
      <c r="W14" s="761">
        <v>63</v>
      </c>
      <c r="X14" s="1239">
        <v>202</v>
      </c>
      <c r="Y14" s="1370">
        <v>35</v>
      </c>
      <c r="Z14" s="761">
        <v>23</v>
      </c>
      <c r="AA14" s="761">
        <v>45</v>
      </c>
      <c r="AB14" s="1508">
        <v>57</v>
      </c>
      <c r="AC14" s="1508">
        <v>160</v>
      </c>
      <c r="AD14" s="1457">
        <v>42</v>
      </c>
      <c r="AE14" s="687">
        <v>51</v>
      </c>
      <c r="AF14" s="687">
        <v>6</v>
      </c>
      <c r="AG14" s="1508">
        <v>38</v>
      </c>
      <c r="AH14" s="1508">
        <v>137</v>
      </c>
      <c r="AI14" s="1457">
        <v>30</v>
      </c>
      <c r="AJ14" s="1643">
        <v>61</v>
      </c>
      <c r="AK14" s="1786"/>
      <c r="AL14" s="89"/>
      <c r="AM14" s="89"/>
      <c r="AN14" s="86"/>
      <c r="AO14" s="86"/>
      <c r="AP14" s="86"/>
      <c r="AQ14" s="86"/>
      <c r="AR14" s="454"/>
    </row>
    <row r="15" spans="1:44" s="1" customFormat="1" ht="11.1" customHeight="1">
      <c r="A15" s="234"/>
      <c r="B15" s="141" t="s">
        <v>126</v>
      </c>
      <c r="C15" s="17"/>
      <c r="D15" s="905" t="s">
        <v>358</v>
      </c>
      <c r="E15" s="703"/>
      <c r="F15" s="703"/>
      <c r="G15" s="906"/>
      <c r="H15" s="783">
        <v>106</v>
      </c>
      <c r="I15" s="783">
        <v>151</v>
      </c>
      <c r="J15" s="687">
        <v>49</v>
      </c>
      <c r="K15" s="687">
        <v>53</v>
      </c>
      <c r="L15" s="687">
        <v>41</v>
      </c>
      <c r="M15" s="687">
        <v>66</v>
      </c>
      <c r="N15" s="783">
        <v>209</v>
      </c>
      <c r="O15" s="687">
        <v>56</v>
      </c>
      <c r="P15" s="687">
        <v>53</v>
      </c>
      <c r="Q15" s="687">
        <v>63</v>
      </c>
      <c r="R15" s="687">
        <v>98</v>
      </c>
      <c r="S15" s="783">
        <v>270</v>
      </c>
      <c r="T15" s="687">
        <v>35.94</v>
      </c>
      <c r="U15" s="761">
        <v>50</v>
      </c>
      <c r="V15" s="761">
        <v>42</v>
      </c>
      <c r="W15" s="761">
        <v>46</v>
      </c>
      <c r="X15" s="1239">
        <v>174</v>
      </c>
      <c r="Y15" s="1370">
        <v>20</v>
      </c>
      <c r="Z15" s="761">
        <v>47</v>
      </c>
      <c r="AA15" s="761">
        <v>44</v>
      </c>
      <c r="AB15" s="1508">
        <v>16</v>
      </c>
      <c r="AC15" s="1508">
        <v>127</v>
      </c>
      <c r="AD15" s="1457">
        <v>32</v>
      </c>
      <c r="AE15" s="687">
        <v>29</v>
      </c>
      <c r="AF15" s="687">
        <v>20</v>
      </c>
      <c r="AG15" s="1508">
        <v>44</v>
      </c>
      <c r="AH15" s="1508">
        <v>125</v>
      </c>
      <c r="AI15" s="1457">
        <v>15</v>
      </c>
      <c r="AJ15" s="1643">
        <v>30</v>
      </c>
      <c r="AK15" s="1786"/>
      <c r="AL15" s="89"/>
      <c r="AM15" s="89"/>
      <c r="AN15" s="454"/>
      <c r="AO15" s="86"/>
      <c r="AP15" s="86"/>
      <c r="AQ15" s="86"/>
      <c r="AR15" s="454"/>
    </row>
    <row r="16" spans="1:44" s="1" customFormat="1" ht="11.1" customHeight="1">
      <c r="A16" s="237"/>
      <c r="B16" s="141" t="s">
        <v>128</v>
      </c>
      <c r="C16" s="165"/>
      <c r="D16" s="907" t="s">
        <v>359</v>
      </c>
      <c r="E16" s="844"/>
      <c r="F16" s="844"/>
      <c r="G16" s="908"/>
      <c r="H16" s="783">
        <v>-152</v>
      </c>
      <c r="I16" s="783">
        <v>14</v>
      </c>
      <c r="J16" s="687">
        <v>3</v>
      </c>
      <c r="K16" s="687">
        <v>-14</v>
      </c>
      <c r="L16" s="687">
        <v>7</v>
      </c>
      <c r="M16" s="687">
        <v>-55</v>
      </c>
      <c r="N16" s="783">
        <v>-59</v>
      </c>
      <c r="O16" s="762">
        <v>-2</v>
      </c>
      <c r="P16" s="687">
        <v>-15</v>
      </c>
      <c r="Q16" s="687">
        <v>-1</v>
      </c>
      <c r="R16" s="687">
        <v>-4</v>
      </c>
      <c r="S16" s="783">
        <v>-22</v>
      </c>
      <c r="T16" s="762">
        <v>-18</v>
      </c>
      <c r="U16" s="763">
        <v>6</v>
      </c>
      <c r="V16" s="763">
        <v>3</v>
      </c>
      <c r="W16" s="763">
        <v>10</v>
      </c>
      <c r="X16" s="1240">
        <v>1</v>
      </c>
      <c r="Y16" s="1371">
        <v>-11</v>
      </c>
      <c r="Z16" s="763">
        <v>84</v>
      </c>
      <c r="AA16" s="763">
        <v>7</v>
      </c>
      <c r="AB16" s="1509">
        <v>-51</v>
      </c>
      <c r="AC16" s="1509">
        <v>29</v>
      </c>
      <c r="AD16" s="1458">
        <v>22</v>
      </c>
      <c r="AE16" s="762">
        <v>14</v>
      </c>
      <c r="AF16" s="762">
        <v>1</v>
      </c>
      <c r="AG16" s="1509">
        <v>-10</v>
      </c>
      <c r="AH16" s="1509">
        <v>27</v>
      </c>
      <c r="AI16" s="1458">
        <v>-1</v>
      </c>
      <c r="AJ16" s="1644">
        <v>6</v>
      </c>
      <c r="AK16" s="1786"/>
      <c r="AL16" s="89"/>
      <c r="AM16" s="89"/>
      <c r="AN16" s="454"/>
      <c r="AO16" s="86"/>
      <c r="AP16" s="86"/>
      <c r="AQ16" s="86"/>
      <c r="AR16" s="454"/>
    </row>
    <row r="17" spans="1:44" s="1" customFormat="1" ht="11.1" customHeight="1">
      <c r="A17" s="234"/>
      <c r="B17" s="141" t="s">
        <v>130</v>
      </c>
      <c r="C17" s="92"/>
      <c r="D17" s="909" t="s">
        <v>360</v>
      </c>
      <c r="E17" s="901"/>
      <c r="F17" s="901"/>
      <c r="G17" s="910"/>
      <c r="H17" s="791">
        <v>368566</v>
      </c>
      <c r="I17" s="791">
        <v>389844</v>
      </c>
      <c r="J17" s="688">
        <v>400731</v>
      </c>
      <c r="K17" s="688">
        <v>403628</v>
      </c>
      <c r="L17" s="688">
        <v>400035</v>
      </c>
      <c r="M17" s="688">
        <v>395609</v>
      </c>
      <c r="N17" s="791">
        <v>395609</v>
      </c>
      <c r="O17" s="688">
        <v>396914</v>
      </c>
      <c r="P17" s="688">
        <v>400774</v>
      </c>
      <c r="Q17" s="688">
        <v>408895</v>
      </c>
      <c r="R17" s="688">
        <v>413859</v>
      </c>
      <c r="S17" s="791">
        <v>413859</v>
      </c>
      <c r="T17" s="688">
        <v>420206.12</v>
      </c>
      <c r="U17" s="689">
        <v>426728</v>
      </c>
      <c r="V17" s="792">
        <v>432607</v>
      </c>
      <c r="W17" s="792">
        <v>436588</v>
      </c>
      <c r="X17" s="1238">
        <v>436588</v>
      </c>
      <c r="Y17" s="1368">
        <v>439619</v>
      </c>
      <c r="Z17" s="689">
        <v>443677</v>
      </c>
      <c r="AA17" s="689">
        <v>454172</v>
      </c>
      <c r="AB17" s="1507">
        <v>472362</v>
      </c>
      <c r="AC17" s="697">
        <v>472362</v>
      </c>
      <c r="AD17" s="1571">
        <v>493691</v>
      </c>
      <c r="AE17" s="688">
        <v>515711</v>
      </c>
      <c r="AF17" s="688">
        <v>529578</v>
      </c>
      <c r="AG17" s="1738">
        <v>528610</v>
      </c>
      <c r="AH17" s="1738">
        <v>528610</v>
      </c>
      <c r="AI17" s="1764">
        <v>533711</v>
      </c>
      <c r="AJ17" s="1646">
        <v>556396</v>
      </c>
      <c r="AK17" s="1786"/>
      <c r="AL17" s="89"/>
      <c r="AM17" s="89"/>
      <c r="AN17" s="454"/>
      <c r="AO17" s="86"/>
      <c r="AP17" s="86"/>
      <c r="AQ17" s="86"/>
      <c r="AR17" s="454"/>
    </row>
    <row r="18" spans="1:44" s="1" customFormat="1" ht="11.1" customHeight="1">
      <c r="A18" s="234"/>
      <c r="B18" s="141" t="s">
        <v>132</v>
      </c>
      <c r="C18" s="92"/>
      <c r="D18" s="17"/>
      <c r="E18" s="17"/>
      <c r="F18" s="17"/>
      <c r="G18" s="17"/>
      <c r="H18" s="444"/>
      <c r="I18" s="444"/>
      <c r="J18" s="43"/>
      <c r="K18" s="43"/>
      <c r="L18" s="43"/>
      <c r="M18" s="43"/>
      <c r="N18" s="444"/>
      <c r="O18" s="43"/>
      <c r="P18" s="43"/>
      <c r="Q18" s="43"/>
      <c r="R18" s="43"/>
      <c r="S18" s="444"/>
      <c r="T18" s="43"/>
      <c r="U18" s="480"/>
      <c r="V18" s="480"/>
      <c r="W18" s="480"/>
      <c r="X18" s="481"/>
      <c r="Y18" s="1353"/>
      <c r="Z18" s="1376"/>
      <c r="AA18" s="480"/>
      <c r="AB18" s="43"/>
      <c r="AC18" s="1552"/>
      <c r="AD18" s="1554"/>
      <c r="AE18" s="43"/>
      <c r="AF18" s="43"/>
      <c r="AG18" s="1510"/>
      <c r="AH18" s="1510"/>
      <c r="AI18" s="1554"/>
      <c r="AJ18" s="43"/>
      <c r="AK18" s="1786"/>
      <c r="AL18" s="89"/>
      <c r="AM18" s="89"/>
      <c r="AN18" s="454"/>
      <c r="AO18" s="86"/>
      <c r="AP18" s="86"/>
      <c r="AQ18" s="86"/>
      <c r="AR18" s="454"/>
    </row>
    <row r="19" spans="1:44" s="1" customFormat="1" ht="11.1" customHeight="1">
      <c r="A19" s="234"/>
      <c r="B19" s="141" t="s">
        <v>133</v>
      </c>
      <c r="C19" s="330"/>
      <c r="D19" s="354" t="s">
        <v>370</v>
      </c>
      <c r="E19" s="355"/>
      <c r="F19" s="355"/>
      <c r="G19" s="303"/>
      <c r="H19" s="445"/>
      <c r="I19" s="445"/>
      <c r="J19" s="304"/>
      <c r="K19" s="304"/>
      <c r="L19" s="212"/>
      <c r="M19" s="212"/>
      <c r="N19" s="427"/>
      <c r="O19" s="358"/>
      <c r="P19" s="319"/>
      <c r="Q19" s="319"/>
      <c r="R19" s="319"/>
      <c r="S19" s="427"/>
      <c r="T19" s="319"/>
      <c r="U19" s="460"/>
      <c r="V19" s="460"/>
      <c r="W19" s="460"/>
      <c r="X19" s="468"/>
      <c r="Y19" s="1309"/>
      <c r="Z19" s="1279"/>
      <c r="AA19" s="460"/>
      <c r="AB19" s="345"/>
      <c r="AC19" s="1553"/>
      <c r="AD19" s="1555"/>
      <c r="AE19" s="345"/>
      <c r="AF19" s="345"/>
      <c r="AG19" s="1471"/>
      <c r="AH19" s="1471"/>
      <c r="AI19" s="1555"/>
      <c r="AJ19" s="345" t="s">
        <v>540</v>
      </c>
      <c r="AK19" s="1786"/>
      <c r="AL19" s="89"/>
      <c r="AM19" s="89"/>
      <c r="AN19" s="86"/>
      <c r="AO19" s="86"/>
      <c r="AP19" s="86"/>
      <c r="AQ19" s="86"/>
      <c r="AR19" s="454"/>
    </row>
    <row r="20" spans="1:44" s="1" customFormat="1" ht="11.1" customHeight="1">
      <c r="A20" s="234"/>
      <c r="B20" s="141" t="s">
        <v>134</v>
      </c>
      <c r="C20" s="165"/>
      <c r="D20" s="901" t="s">
        <v>361</v>
      </c>
      <c r="E20" s="901"/>
      <c r="F20" s="901"/>
      <c r="G20" s="901"/>
      <c r="H20" s="994">
        <v>2110</v>
      </c>
      <c r="I20" s="994">
        <v>2173</v>
      </c>
      <c r="J20" s="793">
        <v>371</v>
      </c>
      <c r="K20" s="793">
        <v>365</v>
      </c>
      <c r="L20" s="793">
        <v>1459</v>
      </c>
      <c r="M20" s="793">
        <v>901</v>
      </c>
      <c r="N20" s="994">
        <v>3096</v>
      </c>
      <c r="O20" s="793">
        <v>557</v>
      </c>
      <c r="P20" s="793">
        <v>307</v>
      </c>
      <c r="Q20" s="793">
        <v>519</v>
      </c>
      <c r="R20" s="793">
        <v>287</v>
      </c>
      <c r="S20" s="994">
        <v>1670</v>
      </c>
      <c r="T20" s="793">
        <v>253</v>
      </c>
      <c r="U20" s="995">
        <v>315</v>
      </c>
      <c r="V20" s="996">
        <v>189</v>
      </c>
      <c r="W20" s="996">
        <v>542</v>
      </c>
      <c r="X20" s="1228">
        <v>1299</v>
      </c>
      <c r="Y20" s="1455">
        <v>396</v>
      </c>
      <c r="Z20" s="1221">
        <v>677</v>
      </c>
      <c r="AA20" s="1221">
        <v>246</v>
      </c>
      <c r="AB20" s="1511">
        <v>182</v>
      </c>
      <c r="AC20" s="1484">
        <v>1501</v>
      </c>
      <c r="AD20" s="1572">
        <v>276</v>
      </c>
      <c r="AE20" s="1221">
        <v>150</v>
      </c>
      <c r="AF20" s="1221">
        <v>221</v>
      </c>
      <c r="AG20" s="1726">
        <v>157</v>
      </c>
      <c r="AH20" s="1726">
        <v>804</v>
      </c>
      <c r="AI20" s="1753">
        <v>158</v>
      </c>
      <c r="AJ20" s="1593">
        <v>0</v>
      </c>
      <c r="AK20" s="1786"/>
      <c r="AL20" s="89"/>
      <c r="AM20" s="89"/>
      <c r="AN20" s="454"/>
      <c r="AO20" s="86"/>
      <c r="AP20" s="86"/>
      <c r="AQ20" s="86"/>
      <c r="AR20" s="454"/>
    </row>
    <row r="21" spans="1:44" s="1" customFormat="1" ht="11.1" customHeight="1">
      <c r="A21" s="234"/>
      <c r="B21" s="141" t="s">
        <v>135</v>
      </c>
      <c r="C21" s="165"/>
      <c r="D21" s="911" t="s">
        <v>362</v>
      </c>
      <c r="E21" s="911"/>
      <c r="F21" s="911"/>
      <c r="G21" s="911"/>
      <c r="H21" s="795">
        <v>1893</v>
      </c>
      <c r="I21" s="795">
        <v>1906</v>
      </c>
      <c r="J21" s="794">
        <v>285</v>
      </c>
      <c r="K21" s="794">
        <v>256</v>
      </c>
      <c r="L21" s="794">
        <v>1371</v>
      </c>
      <c r="M21" s="794">
        <v>787</v>
      </c>
      <c r="N21" s="795">
        <v>2699</v>
      </c>
      <c r="O21" s="796">
        <v>466</v>
      </c>
      <c r="P21" s="794">
        <v>207</v>
      </c>
      <c r="Q21" s="794">
        <v>425</v>
      </c>
      <c r="R21" s="794">
        <v>179</v>
      </c>
      <c r="S21" s="795">
        <v>1277</v>
      </c>
      <c r="T21" s="796">
        <v>151</v>
      </c>
      <c r="U21" s="797">
        <v>214</v>
      </c>
      <c r="V21" s="797">
        <v>185</v>
      </c>
      <c r="W21" s="797">
        <v>340</v>
      </c>
      <c r="X21" s="1236">
        <v>890</v>
      </c>
      <c r="Y21" s="1456">
        <v>285</v>
      </c>
      <c r="Z21" s="697">
        <v>593</v>
      </c>
      <c r="AA21" s="697">
        <v>138</v>
      </c>
      <c r="AB21" s="1500">
        <v>97</v>
      </c>
      <c r="AC21" s="697">
        <v>1113</v>
      </c>
      <c r="AD21" s="1456">
        <v>150</v>
      </c>
      <c r="AE21" s="697">
        <v>82</v>
      </c>
      <c r="AF21" s="697">
        <v>149</v>
      </c>
      <c r="AG21" s="1500">
        <v>88</v>
      </c>
      <c r="AH21" s="1500">
        <v>469</v>
      </c>
      <c r="AI21" s="1456">
        <v>104</v>
      </c>
      <c r="AJ21" s="1608">
        <v>0</v>
      </c>
      <c r="AK21" s="1786"/>
      <c r="AL21" s="89"/>
      <c r="AM21" s="89"/>
      <c r="AN21" s="454"/>
      <c r="AO21" s="86"/>
      <c r="AP21" s="86"/>
      <c r="AQ21" s="86"/>
      <c r="AR21" s="454"/>
    </row>
    <row r="22" spans="1:44" s="1" customFormat="1" ht="11.1" customHeight="1">
      <c r="A22" s="239"/>
      <c r="B22" s="140" t="s">
        <v>568</v>
      </c>
      <c r="C22" s="14"/>
      <c r="D22" s="911" t="s">
        <v>363</v>
      </c>
      <c r="E22" s="911"/>
      <c r="F22" s="911"/>
      <c r="G22" s="911"/>
      <c r="H22" s="795">
        <v>91</v>
      </c>
      <c r="I22" s="795">
        <v>105</v>
      </c>
      <c r="J22" s="794">
        <v>34</v>
      </c>
      <c r="K22" s="794">
        <v>30</v>
      </c>
      <c r="L22" s="794">
        <v>36</v>
      </c>
      <c r="M22" s="794">
        <v>59</v>
      </c>
      <c r="N22" s="795">
        <v>159</v>
      </c>
      <c r="O22" s="794">
        <v>31</v>
      </c>
      <c r="P22" s="794">
        <v>41</v>
      </c>
      <c r="Q22" s="794">
        <v>31</v>
      </c>
      <c r="R22" s="794">
        <v>49</v>
      </c>
      <c r="S22" s="795">
        <v>152</v>
      </c>
      <c r="T22" s="794">
        <v>40</v>
      </c>
      <c r="U22" s="798">
        <v>41</v>
      </c>
      <c r="V22" s="798">
        <v>3</v>
      </c>
      <c r="W22" s="798">
        <v>82</v>
      </c>
      <c r="X22" s="1239">
        <v>166</v>
      </c>
      <c r="Y22" s="1457">
        <v>51</v>
      </c>
      <c r="Z22" s="687">
        <v>37</v>
      </c>
      <c r="AA22" s="687">
        <v>60</v>
      </c>
      <c r="AB22" s="1508">
        <v>40</v>
      </c>
      <c r="AC22" s="687">
        <v>188</v>
      </c>
      <c r="AD22" s="1457">
        <v>62</v>
      </c>
      <c r="AE22" s="687">
        <v>27</v>
      </c>
      <c r="AF22" s="687">
        <v>31</v>
      </c>
      <c r="AG22" s="1508">
        <v>36</v>
      </c>
      <c r="AH22" s="1508">
        <v>156</v>
      </c>
      <c r="AI22" s="1457">
        <v>22</v>
      </c>
      <c r="AJ22" s="1643">
        <v>0</v>
      </c>
      <c r="AK22" s="1786"/>
      <c r="AL22" s="89"/>
      <c r="AM22" s="89"/>
      <c r="AN22" s="454"/>
      <c r="AO22" s="86"/>
      <c r="AP22" s="86"/>
      <c r="AQ22" s="86"/>
      <c r="AR22" s="454"/>
    </row>
    <row r="23" spans="1:44" s="1" customFormat="1" ht="11.1" customHeight="1">
      <c r="A23" s="234"/>
      <c r="B23" s="141" t="s">
        <v>136</v>
      </c>
      <c r="C23" s="14"/>
      <c r="D23" s="912" t="s">
        <v>364</v>
      </c>
      <c r="E23" s="912"/>
      <c r="F23" s="912"/>
      <c r="G23" s="912"/>
      <c r="H23" s="800">
        <v>126</v>
      </c>
      <c r="I23" s="800">
        <v>162</v>
      </c>
      <c r="J23" s="799">
        <v>52</v>
      </c>
      <c r="K23" s="799">
        <v>79</v>
      </c>
      <c r="L23" s="799">
        <v>52</v>
      </c>
      <c r="M23" s="799">
        <v>55</v>
      </c>
      <c r="N23" s="800">
        <v>238</v>
      </c>
      <c r="O23" s="799">
        <v>60</v>
      </c>
      <c r="P23" s="794">
        <v>59</v>
      </c>
      <c r="Q23" s="794">
        <v>63</v>
      </c>
      <c r="R23" s="794">
        <v>59</v>
      </c>
      <c r="S23" s="795">
        <v>241</v>
      </c>
      <c r="T23" s="799">
        <v>62</v>
      </c>
      <c r="U23" s="801">
        <v>60</v>
      </c>
      <c r="V23" s="801">
        <v>1</v>
      </c>
      <c r="W23" s="801">
        <v>120</v>
      </c>
      <c r="X23" s="1240">
        <v>243</v>
      </c>
      <c r="Y23" s="1458">
        <v>60</v>
      </c>
      <c r="Z23" s="762">
        <v>47</v>
      </c>
      <c r="AA23" s="762">
        <v>48</v>
      </c>
      <c r="AB23" s="1509">
        <v>45</v>
      </c>
      <c r="AC23" s="1509">
        <v>200</v>
      </c>
      <c r="AD23" s="1458">
        <v>64</v>
      </c>
      <c r="AE23" s="762">
        <v>41</v>
      </c>
      <c r="AF23" s="762">
        <v>41</v>
      </c>
      <c r="AG23" s="1509">
        <v>33</v>
      </c>
      <c r="AH23" s="1509">
        <v>179</v>
      </c>
      <c r="AI23" s="1458">
        <v>32</v>
      </c>
      <c r="AJ23" s="1644">
        <v>0</v>
      </c>
      <c r="AK23" s="1786"/>
      <c r="AL23" s="89"/>
      <c r="AM23" s="89"/>
      <c r="AN23" s="454"/>
      <c r="AO23" s="86"/>
      <c r="AP23" s="86"/>
      <c r="AQ23" s="86"/>
      <c r="AR23" s="454"/>
    </row>
    <row r="24" spans="1:44" s="1" customFormat="1" ht="11.1" customHeight="1">
      <c r="A24" s="241"/>
      <c r="B24" s="141" t="s">
        <v>138</v>
      </c>
      <c r="C24" s="92"/>
      <c r="D24" s="901" t="s">
        <v>365</v>
      </c>
      <c r="E24" s="901"/>
      <c r="F24" s="901"/>
      <c r="G24" s="901"/>
      <c r="H24" s="994">
        <v>1728</v>
      </c>
      <c r="I24" s="994">
        <v>1298</v>
      </c>
      <c r="J24" s="793">
        <v>0</v>
      </c>
      <c r="K24" s="793">
        <v>801.32742734500005</v>
      </c>
      <c r="L24" s="793">
        <v>0</v>
      </c>
      <c r="M24" s="793">
        <v>1381</v>
      </c>
      <c r="N24" s="994">
        <v>2182.3274273450002</v>
      </c>
      <c r="O24" s="793">
        <v>926</v>
      </c>
      <c r="P24" s="793">
        <v>632</v>
      </c>
      <c r="Q24" s="793">
        <v>791</v>
      </c>
      <c r="R24" s="793">
        <v>2016</v>
      </c>
      <c r="S24" s="994">
        <v>4365</v>
      </c>
      <c r="T24" s="793">
        <v>901</v>
      </c>
      <c r="U24" s="995">
        <v>861</v>
      </c>
      <c r="V24" s="996">
        <v>670</v>
      </c>
      <c r="W24" s="996">
        <v>1313</v>
      </c>
      <c r="X24" s="1238">
        <v>3745</v>
      </c>
      <c r="Y24" s="1459">
        <v>0</v>
      </c>
      <c r="Z24" s="688">
        <v>252</v>
      </c>
      <c r="AA24" s="688">
        <v>864</v>
      </c>
      <c r="AB24" s="1507">
        <v>561</v>
      </c>
      <c r="AC24" s="1507">
        <v>1677</v>
      </c>
      <c r="AD24" s="1571">
        <v>0</v>
      </c>
      <c r="AE24" s="688">
        <v>934</v>
      </c>
      <c r="AF24" s="688">
        <v>0</v>
      </c>
      <c r="AG24" s="1738">
        <v>580</v>
      </c>
      <c r="AH24" s="1738">
        <v>1514</v>
      </c>
      <c r="AI24" s="1764">
        <v>313</v>
      </c>
      <c r="AJ24" s="1646">
        <v>314</v>
      </c>
      <c r="AK24" s="1786"/>
      <c r="AL24" s="89"/>
      <c r="AM24" s="89"/>
      <c r="AN24" s="454"/>
      <c r="AO24" s="86"/>
      <c r="AP24" s="86"/>
      <c r="AQ24" s="86"/>
      <c r="AR24" s="454"/>
    </row>
    <row r="25" spans="1:44" s="1" customFormat="1" ht="10.5" customHeight="1">
      <c r="A25" s="234"/>
      <c r="B25" s="141" t="s">
        <v>140</v>
      </c>
      <c r="C25" s="92"/>
      <c r="D25" s="911" t="s">
        <v>362</v>
      </c>
      <c r="E25" s="904"/>
      <c r="F25" s="904"/>
      <c r="G25" s="904"/>
      <c r="H25" s="997">
        <v>1714</v>
      </c>
      <c r="I25" s="997">
        <v>1273</v>
      </c>
      <c r="J25" s="802">
        <v>0</v>
      </c>
      <c r="K25" s="802">
        <v>795</v>
      </c>
      <c r="L25" s="802">
        <v>0</v>
      </c>
      <c r="M25" s="802">
        <v>1356</v>
      </c>
      <c r="N25" s="997">
        <v>2151</v>
      </c>
      <c r="O25" s="998">
        <v>912</v>
      </c>
      <c r="P25" s="802">
        <v>590</v>
      </c>
      <c r="Q25" s="802">
        <v>784</v>
      </c>
      <c r="R25" s="802">
        <v>1971</v>
      </c>
      <c r="S25" s="997">
        <v>4257</v>
      </c>
      <c r="T25" s="998">
        <v>875</v>
      </c>
      <c r="U25" s="999">
        <v>705</v>
      </c>
      <c r="V25" s="999">
        <v>632</v>
      </c>
      <c r="W25" s="999">
        <v>1260</v>
      </c>
      <c r="X25" s="1236">
        <v>3472</v>
      </c>
      <c r="Y25" s="1456">
        <v>0</v>
      </c>
      <c r="Z25" s="697">
        <v>224</v>
      </c>
      <c r="AA25" s="697">
        <v>836</v>
      </c>
      <c r="AB25" s="1500">
        <v>518</v>
      </c>
      <c r="AC25" s="1500">
        <v>1578</v>
      </c>
      <c r="AD25" s="1456">
        <v>0</v>
      </c>
      <c r="AE25" s="697">
        <v>906</v>
      </c>
      <c r="AF25" s="697">
        <v>0</v>
      </c>
      <c r="AG25" s="1500">
        <v>555</v>
      </c>
      <c r="AH25" s="1500">
        <v>1461</v>
      </c>
      <c r="AI25" s="1456">
        <v>292</v>
      </c>
      <c r="AJ25" s="1608">
        <v>270</v>
      </c>
      <c r="AK25" s="1786"/>
      <c r="AL25" s="992"/>
      <c r="AM25" s="992"/>
      <c r="AN25" s="454"/>
      <c r="AO25" s="86"/>
      <c r="AP25" s="86"/>
      <c r="AQ25" s="86"/>
      <c r="AR25" s="454"/>
    </row>
    <row r="26" spans="1:44" s="1" customFormat="1" ht="11.1" customHeight="1">
      <c r="A26" s="306"/>
      <c r="B26" s="307"/>
      <c r="C26" s="92"/>
      <c r="D26" s="911" t="s">
        <v>363</v>
      </c>
      <c r="E26" s="911"/>
      <c r="F26" s="911"/>
      <c r="G26" s="911"/>
      <c r="H26" s="795">
        <v>12.348520579999999</v>
      </c>
      <c r="I26" s="795">
        <v>21.999611850000001</v>
      </c>
      <c r="J26" s="794">
        <v>0</v>
      </c>
      <c r="K26" s="794">
        <v>2</v>
      </c>
      <c r="L26" s="794">
        <v>0</v>
      </c>
      <c r="M26" s="794">
        <v>19</v>
      </c>
      <c r="N26" s="795">
        <v>21</v>
      </c>
      <c r="O26" s="794">
        <v>5</v>
      </c>
      <c r="P26" s="794">
        <v>34</v>
      </c>
      <c r="Q26" s="794">
        <v>0</v>
      </c>
      <c r="R26" s="794">
        <v>25</v>
      </c>
      <c r="S26" s="795">
        <v>64</v>
      </c>
      <c r="T26" s="794">
        <v>21</v>
      </c>
      <c r="U26" s="798">
        <v>147</v>
      </c>
      <c r="V26" s="798">
        <v>32</v>
      </c>
      <c r="W26" s="798">
        <v>47</v>
      </c>
      <c r="X26" s="1239">
        <v>247</v>
      </c>
      <c r="Y26" s="1457">
        <v>0</v>
      </c>
      <c r="Z26" s="687">
        <v>27</v>
      </c>
      <c r="AA26" s="687">
        <v>26</v>
      </c>
      <c r="AB26" s="1508">
        <v>39</v>
      </c>
      <c r="AC26" s="1508">
        <v>92</v>
      </c>
      <c r="AD26" s="1457">
        <v>0</v>
      </c>
      <c r="AE26" s="687">
        <v>23</v>
      </c>
      <c r="AF26" s="687">
        <v>0</v>
      </c>
      <c r="AG26" s="1508">
        <v>23</v>
      </c>
      <c r="AH26" s="1508">
        <v>46</v>
      </c>
      <c r="AI26" s="1457">
        <v>13</v>
      </c>
      <c r="AJ26" s="1643">
        <v>43</v>
      </c>
      <c r="AK26" s="1786"/>
      <c r="AL26" s="992"/>
      <c r="AM26" s="992"/>
      <c r="AN26" s="454"/>
      <c r="AO26" s="86"/>
      <c r="AP26" s="86"/>
      <c r="AQ26" s="86"/>
      <c r="AR26" s="454"/>
    </row>
    <row r="27" spans="1:44" s="1" customFormat="1" ht="11.1" customHeight="1">
      <c r="A27" s="306"/>
      <c r="B27" s="307"/>
      <c r="C27" s="92"/>
      <c r="D27" s="912" t="s">
        <v>364</v>
      </c>
      <c r="E27" s="912"/>
      <c r="F27" s="912"/>
      <c r="G27" s="912"/>
      <c r="H27" s="800">
        <v>2</v>
      </c>
      <c r="I27" s="800">
        <v>3.06406095</v>
      </c>
      <c r="J27" s="799">
        <v>0</v>
      </c>
      <c r="K27" s="799">
        <v>4.1224316099999996</v>
      </c>
      <c r="L27" s="799">
        <v>0</v>
      </c>
      <c r="M27" s="799">
        <v>6</v>
      </c>
      <c r="N27" s="800">
        <v>10.12243161</v>
      </c>
      <c r="O27" s="799">
        <v>9</v>
      </c>
      <c r="P27" s="794">
        <v>8</v>
      </c>
      <c r="Q27" s="799">
        <v>7</v>
      </c>
      <c r="R27" s="794">
        <v>20</v>
      </c>
      <c r="S27" s="800">
        <v>44</v>
      </c>
      <c r="T27" s="799">
        <v>5</v>
      </c>
      <c r="U27" s="801">
        <v>9</v>
      </c>
      <c r="V27" s="801">
        <v>6</v>
      </c>
      <c r="W27" s="801">
        <v>6</v>
      </c>
      <c r="X27" s="1241">
        <v>26</v>
      </c>
      <c r="Y27" s="1460">
        <v>0</v>
      </c>
      <c r="Z27" s="1461">
        <v>1</v>
      </c>
      <c r="AA27" s="1461">
        <v>2</v>
      </c>
      <c r="AB27" s="1512">
        <v>4</v>
      </c>
      <c r="AC27" s="1512">
        <v>7</v>
      </c>
      <c r="AD27" s="1460">
        <v>0</v>
      </c>
      <c r="AE27" s="1461">
        <v>5</v>
      </c>
      <c r="AF27" s="1461">
        <v>0</v>
      </c>
      <c r="AG27" s="1512">
        <v>2</v>
      </c>
      <c r="AH27" s="1512">
        <v>7</v>
      </c>
      <c r="AI27" s="1460">
        <v>8</v>
      </c>
      <c r="AJ27" s="1713">
        <v>1</v>
      </c>
      <c r="AK27" s="992"/>
      <c r="AL27" s="992"/>
      <c r="AM27" s="992"/>
      <c r="AN27" s="454"/>
      <c r="AO27" s="86"/>
      <c r="AP27" s="86"/>
      <c r="AQ27" s="86"/>
      <c r="AR27" s="454"/>
    </row>
    <row r="28" spans="1:44" s="1" customFormat="1" ht="11.1" customHeight="1">
      <c r="A28" s="306"/>
      <c r="B28" s="295"/>
      <c r="C28" s="92"/>
      <c r="D28" s="901" t="s">
        <v>366</v>
      </c>
      <c r="E28" s="901"/>
      <c r="F28" s="901"/>
      <c r="G28" s="901"/>
      <c r="H28" s="994">
        <v>1697</v>
      </c>
      <c r="I28" s="994">
        <v>1288</v>
      </c>
      <c r="J28" s="793">
        <v>0</v>
      </c>
      <c r="K28" s="793">
        <v>781</v>
      </c>
      <c r="L28" s="793">
        <v>0</v>
      </c>
      <c r="M28" s="793">
        <v>1328</v>
      </c>
      <c r="N28" s="994">
        <v>2109</v>
      </c>
      <c r="O28" s="793">
        <v>870</v>
      </c>
      <c r="P28" s="793">
        <v>566</v>
      </c>
      <c r="Q28" s="793">
        <v>777</v>
      </c>
      <c r="R28" s="793">
        <v>1790</v>
      </c>
      <c r="S28" s="994">
        <v>4003</v>
      </c>
      <c r="T28" s="793">
        <v>870.75</v>
      </c>
      <c r="U28" s="995">
        <v>811</v>
      </c>
      <c r="V28" s="996">
        <v>615</v>
      </c>
      <c r="W28" s="996">
        <v>1273</v>
      </c>
      <c r="X28" s="1238">
        <v>3570</v>
      </c>
      <c r="Y28" s="1459">
        <v>0</v>
      </c>
      <c r="Z28" s="688">
        <v>251</v>
      </c>
      <c r="AA28" s="688">
        <v>843</v>
      </c>
      <c r="AB28" s="1507">
        <v>547</v>
      </c>
      <c r="AC28" s="1507">
        <v>1641</v>
      </c>
      <c r="AD28" s="1571">
        <v>0</v>
      </c>
      <c r="AE28" s="688">
        <v>909</v>
      </c>
      <c r="AF28" s="688">
        <v>0</v>
      </c>
      <c r="AG28" s="1738">
        <v>538</v>
      </c>
      <c r="AH28" s="1738">
        <v>1447</v>
      </c>
      <c r="AI28" s="1764">
        <v>276</v>
      </c>
      <c r="AJ28" s="1646">
        <v>273</v>
      </c>
      <c r="AK28" s="992"/>
      <c r="AL28" s="992"/>
      <c r="AM28" s="992"/>
      <c r="AN28" s="454"/>
      <c r="AO28" s="86"/>
      <c r="AP28" s="86"/>
      <c r="AQ28" s="86"/>
      <c r="AR28" s="454"/>
    </row>
    <row r="29" spans="1:44" s="86" customFormat="1" ht="11.1" customHeight="1">
      <c r="A29" s="306"/>
      <c r="B29" s="295"/>
      <c r="C29" s="92"/>
      <c r="D29" s="99"/>
      <c r="E29" s="99"/>
      <c r="F29" s="99"/>
      <c r="G29" s="100"/>
      <c r="H29" s="446"/>
      <c r="I29" s="446"/>
      <c r="J29" s="100"/>
      <c r="K29" s="100"/>
      <c r="L29" s="100"/>
      <c r="M29" s="100"/>
      <c r="N29" s="1384"/>
      <c r="O29" s="405"/>
      <c r="P29" s="405"/>
      <c r="Q29" s="405"/>
      <c r="R29" s="405"/>
      <c r="S29" s="1384"/>
      <c r="T29" s="405"/>
      <c r="U29" s="476"/>
      <c r="V29" s="476"/>
      <c r="W29" s="476"/>
      <c r="X29" s="479"/>
      <c r="Y29" s="1348"/>
      <c r="Z29" s="1335"/>
      <c r="AA29" s="476"/>
      <c r="AB29" s="1502"/>
      <c r="AC29" s="1503"/>
      <c r="AD29" s="1568"/>
      <c r="AE29" s="1697"/>
      <c r="AF29" s="1697"/>
      <c r="AG29" s="1739"/>
      <c r="AH29" s="1739"/>
      <c r="AI29" s="1765"/>
      <c r="AJ29" s="1503"/>
      <c r="AL29" s="454"/>
      <c r="AM29" s="454"/>
      <c r="AN29" s="454"/>
      <c r="AO29" s="454"/>
      <c r="AP29" s="454"/>
      <c r="AQ29" s="454"/>
      <c r="AR29" s="454"/>
    </row>
    <row r="30" spans="1:44" ht="10.5" customHeight="1">
      <c r="A30" s="182"/>
      <c r="B30" s="183"/>
      <c r="C30" s="328"/>
      <c r="D30" s="354" t="s">
        <v>371</v>
      </c>
      <c r="E30" s="355"/>
      <c r="F30" s="355"/>
      <c r="G30" s="28"/>
      <c r="H30" s="444"/>
      <c r="I30" s="444"/>
      <c r="J30" s="43"/>
      <c r="K30" s="43"/>
      <c r="L30" s="212"/>
      <c r="M30" s="212"/>
      <c r="N30" s="427"/>
      <c r="O30" s="358"/>
      <c r="P30" s="319"/>
      <c r="Q30" s="319"/>
      <c r="R30" s="319"/>
      <c r="S30" s="441"/>
      <c r="T30" s="319"/>
      <c r="U30" s="460"/>
      <c r="V30" s="460"/>
      <c r="W30" s="460"/>
      <c r="X30" s="468"/>
      <c r="Y30" s="1309"/>
      <c r="Z30" s="1279"/>
      <c r="AA30" s="460"/>
      <c r="AB30" s="1513"/>
      <c r="AC30" s="1471"/>
      <c r="AD30" s="1555"/>
      <c r="AE30" s="345"/>
      <c r="AF30" s="345"/>
      <c r="AG30" s="1471"/>
      <c r="AH30" s="1471"/>
      <c r="AI30" s="1555"/>
      <c r="AJ30" s="1471" t="s">
        <v>539</v>
      </c>
      <c r="AL30" s="454"/>
      <c r="AM30" s="454"/>
      <c r="AN30" s="454"/>
      <c r="AO30" s="454"/>
      <c r="AP30" s="454"/>
      <c r="AQ30" s="454"/>
      <c r="AR30" s="454"/>
    </row>
    <row r="31" spans="1:44" ht="10.5" customHeight="1">
      <c r="A31" s="182"/>
      <c r="B31" s="183"/>
      <c r="C31" s="135"/>
      <c r="D31" s="639" t="s">
        <v>367</v>
      </c>
      <c r="E31" s="786"/>
      <c r="F31" s="786"/>
      <c r="G31" s="639"/>
      <c r="H31" s="787">
        <v>0.45</v>
      </c>
      <c r="I31" s="787">
        <v>0.38</v>
      </c>
      <c r="J31" s="728">
        <v>0.45</v>
      </c>
      <c r="K31" s="728">
        <v>0.19</v>
      </c>
      <c r="L31" s="728">
        <v>0.59</v>
      </c>
      <c r="M31" s="728">
        <v>0.4</v>
      </c>
      <c r="N31" s="787">
        <v>0.41</v>
      </c>
      <c r="O31" s="728">
        <v>0.56000000000000005</v>
      </c>
      <c r="P31" s="728">
        <v>0.75599209582193461</v>
      </c>
      <c r="Q31" s="728">
        <v>0.63409775871048646</v>
      </c>
      <c r="R31" s="728">
        <v>1.07</v>
      </c>
      <c r="S31" s="787">
        <v>0.74901568754738956</v>
      </c>
      <c r="T31" s="728">
        <v>0.34885653279580181</v>
      </c>
      <c r="U31" s="789">
        <v>0.56166643286957008</v>
      </c>
      <c r="V31" s="790">
        <v>0.57866692423137567</v>
      </c>
      <c r="W31" s="790">
        <v>0.56999999999999995</v>
      </c>
      <c r="X31" s="1237">
        <v>0.52</v>
      </c>
      <c r="Y31" s="1349">
        <v>0.32556348934552121</v>
      </c>
      <c r="Z31" s="1402">
        <v>0.38</v>
      </c>
      <c r="AA31" s="1454">
        <v>0.65</v>
      </c>
      <c r="AB31" s="1514">
        <v>0.44</v>
      </c>
      <c r="AC31" s="1515">
        <v>0.44</v>
      </c>
      <c r="AD31" s="1570">
        <v>0.54</v>
      </c>
      <c r="AE31" s="1454">
        <v>0.1</v>
      </c>
      <c r="AF31" s="1454">
        <v>0.23</v>
      </c>
      <c r="AG31" s="1737">
        <v>0.44</v>
      </c>
      <c r="AH31" s="1737">
        <v>0.32</v>
      </c>
      <c r="AI31" s="1763">
        <v>0.34</v>
      </c>
      <c r="AJ31" s="1645">
        <v>0.44</v>
      </c>
      <c r="AK31" s="1204"/>
      <c r="AL31" s="454"/>
      <c r="AM31" s="454"/>
      <c r="AN31" s="454"/>
      <c r="AO31" s="454"/>
      <c r="AP31" s="454"/>
      <c r="AQ31" s="454"/>
      <c r="AR31" s="454"/>
    </row>
    <row r="32" spans="1:44" ht="10.5" customHeight="1">
      <c r="A32" s="182"/>
      <c r="B32" s="183"/>
      <c r="C32" s="92"/>
      <c r="D32" s="901" t="s">
        <v>355</v>
      </c>
      <c r="E32" s="902"/>
      <c r="F32" s="902"/>
      <c r="G32" s="902"/>
      <c r="H32" s="791">
        <v>1205</v>
      </c>
      <c r="I32" s="791">
        <v>1084</v>
      </c>
      <c r="J32" s="688">
        <v>328</v>
      </c>
      <c r="K32" s="688">
        <v>139</v>
      </c>
      <c r="L32" s="688">
        <v>442</v>
      </c>
      <c r="M32" s="688">
        <v>301</v>
      </c>
      <c r="N32" s="791">
        <v>1210</v>
      </c>
      <c r="O32" s="688">
        <v>411</v>
      </c>
      <c r="P32" s="688">
        <v>574</v>
      </c>
      <c r="Q32" s="688">
        <v>489</v>
      </c>
      <c r="R32" s="688">
        <v>826</v>
      </c>
      <c r="S32" s="791">
        <v>2300</v>
      </c>
      <c r="T32" s="688">
        <v>266</v>
      </c>
      <c r="U32" s="689">
        <v>431</v>
      </c>
      <c r="V32" s="792">
        <v>455</v>
      </c>
      <c r="W32" s="792">
        <v>448</v>
      </c>
      <c r="X32" s="1238">
        <v>1600</v>
      </c>
      <c r="Y32" s="1350">
        <v>254</v>
      </c>
      <c r="Z32" s="1403">
        <v>307</v>
      </c>
      <c r="AA32" s="689">
        <v>542</v>
      </c>
      <c r="AB32" s="1516">
        <v>370</v>
      </c>
      <c r="AC32" s="1517">
        <v>1473</v>
      </c>
      <c r="AD32" s="1571">
        <v>459</v>
      </c>
      <c r="AE32" s="688">
        <v>92</v>
      </c>
      <c r="AF32" s="688">
        <v>212</v>
      </c>
      <c r="AG32" s="1738">
        <v>403</v>
      </c>
      <c r="AH32" s="1738">
        <v>1166</v>
      </c>
      <c r="AI32" s="1764">
        <v>317</v>
      </c>
      <c r="AJ32" s="1646">
        <v>413</v>
      </c>
      <c r="AK32" s="512"/>
      <c r="AL32" s="454"/>
      <c r="AM32" s="454"/>
      <c r="AN32" s="454"/>
      <c r="AO32" s="454"/>
      <c r="AP32" s="454"/>
      <c r="AQ32" s="454"/>
      <c r="AR32" s="454"/>
    </row>
    <row r="33" spans="1:44" ht="10.5" customHeight="1">
      <c r="A33" s="182"/>
      <c r="B33" s="183"/>
      <c r="C33" s="92"/>
      <c r="D33" s="903" t="s">
        <v>356</v>
      </c>
      <c r="E33" s="904"/>
      <c r="F33" s="904"/>
      <c r="G33" s="904"/>
      <c r="H33" s="783">
        <v>1249</v>
      </c>
      <c r="I33" s="783">
        <v>1119</v>
      </c>
      <c r="J33" s="687">
        <v>287</v>
      </c>
      <c r="K33" s="687">
        <v>77</v>
      </c>
      <c r="L33" s="687">
        <v>358</v>
      </c>
      <c r="M33" s="687">
        <v>25</v>
      </c>
      <c r="N33" s="783">
        <v>747</v>
      </c>
      <c r="O33" s="696">
        <v>451</v>
      </c>
      <c r="P33" s="687">
        <v>470</v>
      </c>
      <c r="Q33" s="687">
        <v>396</v>
      </c>
      <c r="R33" s="687">
        <v>712</v>
      </c>
      <c r="S33" s="783">
        <v>2029</v>
      </c>
      <c r="T33" s="696">
        <v>191</v>
      </c>
      <c r="U33" s="698">
        <v>327</v>
      </c>
      <c r="V33" s="698">
        <v>348</v>
      </c>
      <c r="W33" s="698">
        <v>334</v>
      </c>
      <c r="X33" s="1236">
        <v>1200</v>
      </c>
      <c r="Y33" s="1347">
        <v>228</v>
      </c>
      <c r="Z33" s="1143">
        <v>188</v>
      </c>
      <c r="AA33" s="698">
        <v>431</v>
      </c>
      <c r="AB33" s="1518">
        <v>267</v>
      </c>
      <c r="AC33" s="1500">
        <v>1114</v>
      </c>
      <c r="AD33" s="1456">
        <v>378</v>
      </c>
      <c r="AE33" s="697">
        <v>4</v>
      </c>
      <c r="AF33" s="697">
        <v>108</v>
      </c>
      <c r="AG33" s="1500">
        <v>316</v>
      </c>
      <c r="AH33" s="1500">
        <v>806</v>
      </c>
      <c r="AI33" s="1456">
        <v>243</v>
      </c>
      <c r="AJ33" s="1608">
        <v>285</v>
      </c>
      <c r="AK33" s="512"/>
      <c r="AL33" s="454"/>
      <c r="AM33" s="454"/>
      <c r="AN33" s="454"/>
      <c r="AO33" s="454"/>
      <c r="AP33" s="454"/>
      <c r="AQ33" s="454"/>
      <c r="AR33" s="454"/>
    </row>
    <row r="34" spans="1:44" ht="10.5" customHeight="1">
      <c r="A34" s="182"/>
      <c r="B34" s="183"/>
      <c r="C34" s="92"/>
      <c r="D34" s="905" t="s">
        <v>357</v>
      </c>
      <c r="E34" s="703"/>
      <c r="F34" s="703"/>
      <c r="G34" s="906"/>
      <c r="H34" s="783">
        <v>124</v>
      </c>
      <c r="I34" s="783">
        <v>100</v>
      </c>
      <c r="J34" s="687">
        <v>9</v>
      </c>
      <c r="K34" s="687">
        <v>23</v>
      </c>
      <c r="L34" s="687">
        <v>22</v>
      </c>
      <c r="M34" s="687">
        <v>-15</v>
      </c>
      <c r="N34" s="783">
        <v>39</v>
      </c>
      <c r="O34" s="687">
        <v>15</v>
      </c>
      <c r="P34" s="687">
        <v>36</v>
      </c>
      <c r="Q34" s="687">
        <v>53</v>
      </c>
      <c r="R34" s="687">
        <v>61</v>
      </c>
      <c r="S34" s="783">
        <v>165</v>
      </c>
      <c r="T34" s="687">
        <v>42</v>
      </c>
      <c r="U34" s="761">
        <v>52</v>
      </c>
      <c r="V34" s="761">
        <v>51</v>
      </c>
      <c r="W34" s="761">
        <v>42</v>
      </c>
      <c r="X34" s="1239">
        <v>187</v>
      </c>
      <c r="Y34" s="1351">
        <v>-2</v>
      </c>
      <c r="Z34" s="1344">
        <v>35</v>
      </c>
      <c r="AA34" s="761">
        <v>55</v>
      </c>
      <c r="AB34" s="1519">
        <v>101</v>
      </c>
      <c r="AC34" s="1508">
        <v>189</v>
      </c>
      <c r="AD34" s="1457">
        <v>63</v>
      </c>
      <c r="AE34" s="687">
        <v>64</v>
      </c>
      <c r="AF34" s="687">
        <v>73</v>
      </c>
      <c r="AG34" s="1508">
        <v>68</v>
      </c>
      <c r="AH34" s="1508">
        <v>268</v>
      </c>
      <c r="AI34" s="1457">
        <v>60</v>
      </c>
      <c r="AJ34" s="1643">
        <v>82</v>
      </c>
      <c r="AK34" s="512"/>
      <c r="AL34" s="454"/>
      <c r="AM34" s="454"/>
      <c r="AN34" s="454"/>
      <c r="AO34" s="454"/>
      <c r="AP34" s="454"/>
      <c r="AQ34" s="454"/>
      <c r="AR34" s="454"/>
    </row>
    <row r="35" spans="1:44" ht="10.5" customHeight="1">
      <c r="A35" s="182"/>
      <c r="B35" s="183"/>
      <c r="C35" s="92"/>
      <c r="D35" s="905" t="s">
        <v>358</v>
      </c>
      <c r="E35" s="703"/>
      <c r="F35" s="703"/>
      <c r="G35" s="906"/>
      <c r="H35" s="783">
        <v>65</v>
      </c>
      <c r="I35" s="783">
        <v>135</v>
      </c>
      <c r="J35" s="687">
        <v>40</v>
      </c>
      <c r="K35" s="687">
        <v>40</v>
      </c>
      <c r="L35" s="687">
        <v>48</v>
      </c>
      <c r="M35" s="687">
        <v>13</v>
      </c>
      <c r="N35" s="783">
        <v>141</v>
      </c>
      <c r="O35" s="687">
        <v>-81</v>
      </c>
      <c r="P35" s="687">
        <v>44</v>
      </c>
      <c r="Q35" s="687">
        <v>42</v>
      </c>
      <c r="R35" s="687">
        <v>53</v>
      </c>
      <c r="S35" s="783">
        <v>58</v>
      </c>
      <c r="T35" s="687">
        <v>37</v>
      </c>
      <c r="U35" s="761">
        <v>51</v>
      </c>
      <c r="V35" s="761">
        <v>35</v>
      </c>
      <c r="W35" s="761">
        <v>61</v>
      </c>
      <c r="X35" s="1239">
        <v>184</v>
      </c>
      <c r="Y35" s="1351">
        <v>28</v>
      </c>
      <c r="Z35" s="1344">
        <v>38</v>
      </c>
      <c r="AA35" s="761">
        <v>39</v>
      </c>
      <c r="AB35" s="1519">
        <v>21</v>
      </c>
      <c r="AC35" s="1508">
        <v>126</v>
      </c>
      <c r="AD35" s="1457">
        <v>18</v>
      </c>
      <c r="AE35" s="687">
        <v>24</v>
      </c>
      <c r="AF35" s="687">
        <v>20</v>
      </c>
      <c r="AG35" s="1508">
        <v>21</v>
      </c>
      <c r="AH35" s="1508">
        <v>83</v>
      </c>
      <c r="AI35" s="1457">
        <v>15</v>
      </c>
      <c r="AJ35" s="1643">
        <v>25</v>
      </c>
      <c r="AK35" s="512"/>
      <c r="AL35" s="454"/>
      <c r="AM35" s="454"/>
      <c r="AN35" s="454"/>
      <c r="AO35" s="454"/>
      <c r="AP35" s="454"/>
      <c r="AQ35" s="454"/>
      <c r="AR35" s="454"/>
    </row>
    <row r="36" spans="1:44" ht="10.5" customHeight="1">
      <c r="A36" s="182"/>
      <c r="B36" s="183"/>
      <c r="C36" s="92"/>
      <c r="D36" s="905" t="s">
        <v>359</v>
      </c>
      <c r="E36" s="703"/>
      <c r="F36" s="703"/>
      <c r="G36" s="906"/>
      <c r="H36" s="783">
        <v>-233</v>
      </c>
      <c r="I36" s="783">
        <v>-270</v>
      </c>
      <c r="J36" s="687">
        <v>-8</v>
      </c>
      <c r="K36" s="687">
        <v>-1</v>
      </c>
      <c r="L36" s="687">
        <v>14</v>
      </c>
      <c r="M36" s="687">
        <v>278</v>
      </c>
      <c r="N36" s="783">
        <v>283</v>
      </c>
      <c r="O36" s="762">
        <v>26</v>
      </c>
      <c r="P36" s="687">
        <v>24</v>
      </c>
      <c r="Q36" s="687">
        <v>-2</v>
      </c>
      <c r="R36" s="34">
        <v>0</v>
      </c>
      <c r="S36" s="783">
        <v>48</v>
      </c>
      <c r="T36" s="762">
        <v>-4</v>
      </c>
      <c r="U36" s="763">
        <v>1</v>
      </c>
      <c r="V36" s="763">
        <v>21</v>
      </c>
      <c r="W36" s="763">
        <v>11</v>
      </c>
      <c r="X36" s="1240">
        <v>29</v>
      </c>
      <c r="Y36" s="1352">
        <v>0</v>
      </c>
      <c r="Z36" s="1404">
        <v>46</v>
      </c>
      <c r="AA36" s="763">
        <v>17</v>
      </c>
      <c r="AB36" s="1520">
        <v>-19</v>
      </c>
      <c r="AC36" s="1509">
        <v>44</v>
      </c>
      <c r="AD36" s="1458">
        <v>0</v>
      </c>
      <c r="AE36" s="762">
        <v>0</v>
      </c>
      <c r="AF36" s="762">
        <v>11</v>
      </c>
      <c r="AG36" s="1509">
        <v>-2</v>
      </c>
      <c r="AH36" s="1509">
        <v>9</v>
      </c>
      <c r="AI36" s="1458">
        <v>-1</v>
      </c>
      <c r="AJ36" s="1644">
        <v>21</v>
      </c>
      <c r="AK36" s="512"/>
      <c r="AL36" s="454"/>
      <c r="AM36" s="454"/>
      <c r="AN36" s="454"/>
      <c r="AO36" s="454"/>
      <c r="AP36" s="454"/>
      <c r="AQ36" s="454"/>
      <c r="AR36" s="454"/>
    </row>
    <row r="37" spans="1:44" ht="10.5" customHeight="1">
      <c r="A37" s="182"/>
      <c r="B37" s="183"/>
      <c r="C37" s="92"/>
      <c r="D37" s="909" t="s">
        <v>360</v>
      </c>
      <c r="E37" s="901"/>
      <c r="F37" s="901"/>
      <c r="G37" s="910"/>
      <c r="H37" s="791">
        <v>270133</v>
      </c>
      <c r="I37" s="791">
        <v>285443</v>
      </c>
      <c r="J37" s="688">
        <v>293155</v>
      </c>
      <c r="K37" s="688">
        <v>293171</v>
      </c>
      <c r="L37" s="688">
        <v>296364</v>
      </c>
      <c r="M37" s="688">
        <v>296633</v>
      </c>
      <c r="N37" s="791">
        <v>296633</v>
      </c>
      <c r="O37" s="688">
        <v>297398</v>
      </c>
      <c r="P37" s="688">
        <v>302419</v>
      </c>
      <c r="Q37" s="688">
        <v>308684.68</v>
      </c>
      <c r="R37" s="688">
        <v>307069.67</v>
      </c>
      <c r="S37" s="791">
        <v>307069.67</v>
      </c>
      <c r="T37" s="688">
        <v>309232</v>
      </c>
      <c r="U37" s="689">
        <v>307787</v>
      </c>
      <c r="V37" s="792">
        <v>311952</v>
      </c>
      <c r="W37" s="792">
        <v>309691</v>
      </c>
      <c r="X37" s="1238">
        <v>309691</v>
      </c>
      <c r="Y37" s="1350">
        <v>313789</v>
      </c>
      <c r="Z37" s="1403">
        <v>322804</v>
      </c>
      <c r="AA37" s="689">
        <v>332176</v>
      </c>
      <c r="AB37" s="1516">
        <v>332638</v>
      </c>
      <c r="AC37" s="1517">
        <v>332638</v>
      </c>
      <c r="AD37" s="1571">
        <v>346803</v>
      </c>
      <c r="AE37" s="688">
        <v>354688</v>
      </c>
      <c r="AF37" s="688">
        <v>368516</v>
      </c>
      <c r="AG37" s="1738">
        <f>'[1]자산건전성 현황(경남은행)'!AC6</f>
        <v>367056</v>
      </c>
      <c r="AH37" s="1738">
        <v>367056</v>
      </c>
      <c r="AI37" s="1764">
        <v>376029</v>
      </c>
      <c r="AJ37" s="1646">
        <v>380049</v>
      </c>
      <c r="AK37" s="512"/>
      <c r="AL37" s="454"/>
      <c r="AM37" s="454"/>
      <c r="AN37" s="454"/>
      <c r="AO37" s="454"/>
      <c r="AP37" s="454"/>
      <c r="AQ37" s="454"/>
      <c r="AR37" s="454"/>
    </row>
    <row r="38" spans="1:44" ht="10.5" customHeight="1">
      <c r="A38" s="182"/>
      <c r="B38" s="183"/>
      <c r="C38" s="92"/>
      <c r="D38" s="17"/>
      <c r="E38" s="17"/>
      <c r="F38" s="17"/>
      <c r="G38" s="17"/>
      <c r="H38" s="444"/>
      <c r="I38" s="444"/>
      <c r="J38" s="43"/>
      <c r="K38" s="43"/>
      <c r="L38" s="43"/>
      <c r="M38" s="43"/>
      <c r="N38" s="444"/>
      <c r="O38" s="43"/>
      <c r="P38" s="43"/>
      <c r="Q38" s="43"/>
      <c r="R38" s="43"/>
      <c r="S38" s="444"/>
      <c r="T38" s="43"/>
      <c r="U38" s="480"/>
      <c r="V38" s="480"/>
      <c r="W38" s="480"/>
      <c r="X38" s="481"/>
      <c r="Y38" s="1353"/>
      <c r="Z38" s="1376"/>
      <c r="AA38" s="480"/>
      <c r="AB38" s="1521"/>
      <c r="AC38" s="1510"/>
      <c r="AD38" s="1554"/>
      <c r="AE38" s="43"/>
      <c r="AF38" s="43"/>
      <c r="AG38" s="1510"/>
      <c r="AH38" s="1510"/>
      <c r="AI38" s="1554"/>
      <c r="AJ38" s="1510"/>
      <c r="AL38" s="454"/>
      <c r="AM38" s="454"/>
      <c r="AN38" s="454"/>
      <c r="AO38" s="454"/>
      <c r="AP38" s="454"/>
      <c r="AQ38" s="454"/>
      <c r="AR38" s="454"/>
    </row>
    <row r="39" spans="1:44" ht="10.5" customHeight="1">
      <c r="A39" s="182"/>
      <c r="B39" s="183"/>
      <c r="C39" s="328"/>
      <c r="D39" s="354" t="s">
        <v>372</v>
      </c>
      <c r="E39" s="355"/>
      <c r="F39" s="355"/>
      <c r="G39" s="303"/>
      <c r="H39" s="445"/>
      <c r="I39" s="445"/>
      <c r="J39" s="304"/>
      <c r="K39" s="304"/>
      <c r="L39" s="212"/>
      <c r="M39" s="212"/>
      <c r="N39" s="438"/>
      <c r="O39" s="419"/>
      <c r="P39" s="345"/>
      <c r="Q39" s="345"/>
      <c r="R39" s="345"/>
      <c r="S39" s="438"/>
      <c r="T39" s="345"/>
      <c r="U39" s="460"/>
      <c r="V39" s="460"/>
      <c r="W39" s="460"/>
      <c r="X39" s="468"/>
      <c r="Y39" s="1309"/>
      <c r="Z39" s="1279"/>
      <c r="AA39" s="460"/>
      <c r="AB39" s="1513"/>
      <c r="AC39" s="1471"/>
      <c r="AD39" s="1555"/>
      <c r="AE39" s="345"/>
      <c r="AF39" s="345"/>
      <c r="AG39" s="1471"/>
      <c r="AH39" s="1471"/>
      <c r="AI39" s="1555"/>
      <c r="AJ39" s="1471" t="s">
        <v>540</v>
      </c>
      <c r="AL39" s="454"/>
      <c r="AM39" s="454"/>
      <c r="AN39" s="454"/>
      <c r="AO39" s="454"/>
      <c r="AP39" s="454"/>
      <c r="AQ39" s="454"/>
      <c r="AR39" s="454"/>
    </row>
    <row r="40" spans="1:44" ht="10.5" customHeight="1">
      <c r="A40" s="182"/>
      <c r="B40" s="183"/>
      <c r="C40" s="135"/>
      <c r="D40" s="901" t="s">
        <v>361</v>
      </c>
      <c r="E40" s="901"/>
      <c r="F40" s="901"/>
      <c r="G40" s="901"/>
      <c r="H40" s="914">
        <v>1302</v>
      </c>
      <c r="I40" s="914">
        <v>1651</v>
      </c>
      <c r="J40" s="913">
        <v>161</v>
      </c>
      <c r="K40" s="913">
        <v>182</v>
      </c>
      <c r="L40" s="913">
        <v>167</v>
      </c>
      <c r="M40" s="913">
        <v>218</v>
      </c>
      <c r="N40" s="914">
        <v>728</v>
      </c>
      <c r="O40" s="913">
        <v>130</v>
      </c>
      <c r="P40" s="913">
        <v>106</v>
      </c>
      <c r="Q40" s="913">
        <v>237</v>
      </c>
      <c r="R40" s="913">
        <v>158</v>
      </c>
      <c r="S40" s="914">
        <v>631</v>
      </c>
      <c r="T40" s="913">
        <v>157</v>
      </c>
      <c r="U40" s="915">
        <v>256</v>
      </c>
      <c r="V40" s="916">
        <v>210</v>
      </c>
      <c r="W40" s="1242">
        <v>297</v>
      </c>
      <c r="X40" s="1243">
        <v>920</v>
      </c>
      <c r="Y40" s="1354">
        <v>142</v>
      </c>
      <c r="Z40" s="1405">
        <v>132</v>
      </c>
      <c r="AA40" s="915">
        <v>109</v>
      </c>
      <c r="AB40" s="1522">
        <v>197</v>
      </c>
      <c r="AC40" s="1523">
        <v>580</v>
      </c>
      <c r="AD40" s="1573">
        <v>189</v>
      </c>
      <c r="AE40" s="1694">
        <v>94</v>
      </c>
      <c r="AF40" s="1694">
        <v>179</v>
      </c>
      <c r="AG40" s="1740">
        <v>128</v>
      </c>
      <c r="AH40" s="1740">
        <v>590</v>
      </c>
      <c r="AI40" s="1766">
        <v>70</v>
      </c>
      <c r="AJ40" s="1714">
        <v>50</v>
      </c>
      <c r="AK40" s="510"/>
      <c r="AL40" s="454"/>
      <c r="AM40" s="454"/>
      <c r="AN40" s="454"/>
      <c r="AO40" s="454"/>
      <c r="AP40" s="454"/>
      <c r="AQ40" s="454"/>
      <c r="AR40" s="454"/>
    </row>
    <row r="41" spans="1:44" ht="10.5" customHeight="1">
      <c r="A41" s="182"/>
      <c r="B41" s="183"/>
      <c r="C41" s="92"/>
      <c r="D41" s="911" t="s">
        <v>362</v>
      </c>
      <c r="E41" s="911"/>
      <c r="F41" s="911"/>
      <c r="G41" s="911"/>
      <c r="H41" s="795">
        <v>1015</v>
      </c>
      <c r="I41" s="795">
        <v>1428</v>
      </c>
      <c r="J41" s="794">
        <v>120</v>
      </c>
      <c r="K41" s="794">
        <v>135</v>
      </c>
      <c r="L41" s="794">
        <v>91</v>
      </c>
      <c r="M41" s="794">
        <v>139</v>
      </c>
      <c r="N41" s="795">
        <v>485</v>
      </c>
      <c r="O41" s="796">
        <v>58</v>
      </c>
      <c r="P41" s="794">
        <v>38</v>
      </c>
      <c r="Q41" s="794">
        <v>171</v>
      </c>
      <c r="R41" s="794">
        <v>81</v>
      </c>
      <c r="S41" s="795">
        <v>348</v>
      </c>
      <c r="T41" s="796">
        <v>99</v>
      </c>
      <c r="U41" s="797">
        <v>168</v>
      </c>
      <c r="V41" s="797">
        <v>165</v>
      </c>
      <c r="W41" s="1244">
        <f>W40-W43-W42</f>
        <v>181</v>
      </c>
      <c r="X41" s="1245">
        <v>613</v>
      </c>
      <c r="Y41" s="1355">
        <v>64</v>
      </c>
      <c r="Z41" s="1406">
        <v>64</v>
      </c>
      <c r="AA41" s="797">
        <v>33</v>
      </c>
      <c r="AB41" s="1524">
        <v>128</v>
      </c>
      <c r="AC41" s="1525">
        <v>289</v>
      </c>
      <c r="AD41" s="1574">
        <v>27</v>
      </c>
      <c r="AE41" s="1695">
        <v>33</v>
      </c>
      <c r="AF41" s="1695">
        <v>113</v>
      </c>
      <c r="AG41" s="1525">
        <v>71</v>
      </c>
      <c r="AH41" s="1525">
        <v>244</v>
      </c>
      <c r="AI41" s="1574">
        <v>16</v>
      </c>
      <c r="AJ41" s="1653">
        <v>5</v>
      </c>
      <c r="AK41" s="510"/>
      <c r="AL41" s="454"/>
      <c r="AM41" s="454"/>
      <c r="AN41" s="454"/>
      <c r="AO41" s="454"/>
      <c r="AP41" s="454"/>
      <c r="AQ41" s="454"/>
      <c r="AR41" s="454"/>
    </row>
    <row r="42" spans="1:44" ht="10.5" customHeight="1">
      <c r="A42" s="182"/>
      <c r="B42" s="183"/>
      <c r="C42" s="92"/>
      <c r="D42" s="911" t="s">
        <v>363</v>
      </c>
      <c r="E42" s="911"/>
      <c r="F42" s="911"/>
      <c r="G42" s="911"/>
      <c r="H42" s="795">
        <v>203</v>
      </c>
      <c r="I42" s="795">
        <v>113</v>
      </c>
      <c r="J42" s="794">
        <v>11</v>
      </c>
      <c r="K42" s="794">
        <v>15</v>
      </c>
      <c r="L42" s="794">
        <v>32</v>
      </c>
      <c r="M42" s="794">
        <v>38</v>
      </c>
      <c r="N42" s="795">
        <v>96</v>
      </c>
      <c r="O42" s="794">
        <v>33</v>
      </c>
      <c r="P42" s="794">
        <v>31</v>
      </c>
      <c r="Q42" s="794">
        <v>22</v>
      </c>
      <c r="R42" s="794">
        <v>31</v>
      </c>
      <c r="S42" s="795">
        <v>117</v>
      </c>
      <c r="T42" s="794">
        <v>20</v>
      </c>
      <c r="U42" s="798">
        <v>43</v>
      </c>
      <c r="V42" s="798">
        <v>36</v>
      </c>
      <c r="W42" s="1244">
        <v>40</v>
      </c>
      <c r="X42" s="1246">
        <v>139</v>
      </c>
      <c r="Y42" s="1356">
        <v>40</v>
      </c>
      <c r="Z42" s="1407">
        <v>32</v>
      </c>
      <c r="AA42" s="798">
        <v>47</v>
      </c>
      <c r="AB42" s="1526">
        <v>37</v>
      </c>
      <c r="AC42" s="1527">
        <v>156</v>
      </c>
      <c r="AD42" s="1575">
        <v>134</v>
      </c>
      <c r="AE42" s="794">
        <v>36</v>
      </c>
      <c r="AF42" s="794">
        <v>41</v>
      </c>
      <c r="AG42" s="1527">
        <v>44</v>
      </c>
      <c r="AH42" s="1527">
        <v>255</v>
      </c>
      <c r="AI42" s="1575">
        <v>38</v>
      </c>
      <c r="AJ42" s="1654">
        <v>15</v>
      </c>
      <c r="AK42" s="510"/>
      <c r="AL42" s="454"/>
      <c r="AM42" s="454"/>
      <c r="AN42" s="454"/>
      <c r="AO42" s="454"/>
      <c r="AP42" s="454"/>
      <c r="AQ42" s="454"/>
      <c r="AR42" s="454"/>
    </row>
    <row r="43" spans="1:44" ht="10.5" customHeight="1">
      <c r="A43" s="182"/>
      <c r="B43" s="183"/>
      <c r="C43" s="92"/>
      <c r="D43" s="912" t="s">
        <v>364</v>
      </c>
      <c r="E43" s="912"/>
      <c r="F43" s="912"/>
      <c r="G43" s="912"/>
      <c r="H43" s="800">
        <v>84</v>
      </c>
      <c r="I43" s="800">
        <v>110</v>
      </c>
      <c r="J43" s="799">
        <v>30</v>
      </c>
      <c r="K43" s="799">
        <v>32</v>
      </c>
      <c r="L43" s="799">
        <v>44</v>
      </c>
      <c r="M43" s="799">
        <v>41</v>
      </c>
      <c r="N43" s="800">
        <v>147</v>
      </c>
      <c r="O43" s="799">
        <v>39</v>
      </c>
      <c r="P43" s="794">
        <v>37</v>
      </c>
      <c r="Q43" s="794">
        <v>44</v>
      </c>
      <c r="R43" s="794">
        <v>46</v>
      </c>
      <c r="S43" s="795">
        <v>166</v>
      </c>
      <c r="T43" s="799">
        <v>38</v>
      </c>
      <c r="U43" s="801">
        <v>45</v>
      </c>
      <c r="V43" s="801">
        <v>9</v>
      </c>
      <c r="W43" s="1244">
        <v>76</v>
      </c>
      <c r="X43" s="1247">
        <v>168</v>
      </c>
      <c r="Y43" s="1357">
        <v>38</v>
      </c>
      <c r="Z43" s="1408">
        <v>36</v>
      </c>
      <c r="AA43" s="801">
        <v>29</v>
      </c>
      <c r="AB43" s="1528">
        <v>32</v>
      </c>
      <c r="AC43" s="1529">
        <v>135</v>
      </c>
      <c r="AD43" s="1576">
        <v>28</v>
      </c>
      <c r="AE43" s="799">
        <v>25</v>
      </c>
      <c r="AF43" s="799">
        <v>25</v>
      </c>
      <c r="AG43" s="1529">
        <v>13</v>
      </c>
      <c r="AH43" s="1529">
        <v>91</v>
      </c>
      <c r="AI43" s="1576">
        <v>16</v>
      </c>
      <c r="AJ43" s="1655">
        <v>30</v>
      </c>
      <c r="AK43" s="510"/>
      <c r="AL43" s="454"/>
      <c r="AM43" s="454"/>
      <c r="AN43" s="454"/>
      <c r="AO43" s="454"/>
      <c r="AP43" s="454"/>
      <c r="AQ43" s="454"/>
      <c r="AR43" s="454"/>
    </row>
    <row r="44" spans="1:44" ht="10.5" customHeight="1">
      <c r="A44" s="182"/>
      <c r="B44" s="183"/>
      <c r="C44" s="92"/>
      <c r="D44" s="901" t="s">
        <v>365</v>
      </c>
      <c r="E44" s="901"/>
      <c r="F44" s="901"/>
      <c r="G44" s="901"/>
      <c r="H44" s="914">
        <v>3351</v>
      </c>
      <c r="I44" s="914">
        <v>2881</v>
      </c>
      <c r="J44" s="913">
        <v>504</v>
      </c>
      <c r="K44" s="913">
        <v>391</v>
      </c>
      <c r="L44" s="913">
        <v>0</v>
      </c>
      <c r="M44" s="913">
        <v>1361</v>
      </c>
      <c r="N44" s="914">
        <v>2256</v>
      </c>
      <c r="O44" s="913">
        <v>1226</v>
      </c>
      <c r="P44" s="913">
        <v>988</v>
      </c>
      <c r="Q44" s="913">
        <v>1207</v>
      </c>
      <c r="R44" s="913">
        <v>715</v>
      </c>
      <c r="S44" s="914">
        <v>4136</v>
      </c>
      <c r="T44" s="913">
        <v>422</v>
      </c>
      <c r="U44" s="915">
        <v>710</v>
      </c>
      <c r="V44" s="916">
        <v>480</v>
      </c>
      <c r="W44" s="1248">
        <v>1601</v>
      </c>
      <c r="X44" s="1243">
        <v>3213</v>
      </c>
      <c r="Y44" s="1354">
        <v>0</v>
      </c>
      <c r="Z44" s="1405">
        <v>787</v>
      </c>
      <c r="AA44" s="915">
        <v>560</v>
      </c>
      <c r="AB44" s="1522">
        <v>936</v>
      </c>
      <c r="AC44" s="1523">
        <v>2283</v>
      </c>
      <c r="AD44" s="1573">
        <v>426</v>
      </c>
      <c r="AE44" s="1694">
        <v>853</v>
      </c>
      <c r="AF44" s="1694">
        <v>526</v>
      </c>
      <c r="AG44" s="1740">
        <v>0</v>
      </c>
      <c r="AH44" s="1740">
        <v>1805</v>
      </c>
      <c r="AI44" s="1766">
        <v>703</v>
      </c>
      <c r="AJ44" s="1714">
        <v>398</v>
      </c>
      <c r="AK44" s="510"/>
      <c r="AL44" s="454"/>
      <c r="AM44" s="454"/>
      <c r="AN44" s="454"/>
      <c r="AO44" s="454"/>
      <c r="AP44" s="454"/>
      <c r="AQ44" s="454"/>
      <c r="AR44" s="454"/>
    </row>
    <row r="45" spans="1:44" ht="10.5" customHeight="1">
      <c r="A45" s="182"/>
      <c r="B45" s="183"/>
      <c r="C45" s="92"/>
      <c r="D45" s="911" t="s">
        <v>362</v>
      </c>
      <c r="E45" s="904"/>
      <c r="F45" s="904"/>
      <c r="G45" s="904"/>
      <c r="H45" s="918">
        <v>3342</v>
      </c>
      <c r="I45" s="918">
        <v>2827</v>
      </c>
      <c r="J45" s="917">
        <v>487</v>
      </c>
      <c r="K45" s="917">
        <v>390</v>
      </c>
      <c r="L45" s="917">
        <v>0</v>
      </c>
      <c r="M45" s="917">
        <v>1357</v>
      </c>
      <c r="N45" s="918">
        <v>2234</v>
      </c>
      <c r="O45" s="919">
        <v>1225</v>
      </c>
      <c r="P45" s="917">
        <v>986</v>
      </c>
      <c r="Q45" s="917">
        <v>1189</v>
      </c>
      <c r="R45" s="917">
        <v>712</v>
      </c>
      <c r="S45" s="918">
        <v>4112</v>
      </c>
      <c r="T45" s="919">
        <v>421</v>
      </c>
      <c r="U45" s="920">
        <v>648</v>
      </c>
      <c r="V45" s="920">
        <v>451</v>
      </c>
      <c r="W45" s="1249">
        <f>W44-W47-W46</f>
        <v>1589.99</v>
      </c>
      <c r="X45" s="1250">
        <v>3110</v>
      </c>
      <c r="Y45" s="1358">
        <v>0</v>
      </c>
      <c r="Z45" s="1409">
        <v>739</v>
      </c>
      <c r="AA45" s="920">
        <v>554</v>
      </c>
      <c r="AB45" s="1530">
        <v>923</v>
      </c>
      <c r="AC45" s="1531">
        <v>2216</v>
      </c>
      <c r="AD45" s="1577">
        <v>421</v>
      </c>
      <c r="AE45" s="1696">
        <v>852</v>
      </c>
      <c r="AF45" s="1696">
        <v>525</v>
      </c>
      <c r="AG45" s="1531">
        <v>0</v>
      </c>
      <c r="AH45" s="1531">
        <v>1798</v>
      </c>
      <c r="AI45" s="1577">
        <v>698</v>
      </c>
      <c r="AJ45" s="1656">
        <v>395</v>
      </c>
      <c r="AK45" s="510"/>
      <c r="AL45" s="454"/>
      <c r="AM45" s="454"/>
      <c r="AN45" s="454"/>
      <c r="AO45" s="454"/>
      <c r="AP45" s="454"/>
      <c r="AQ45" s="454"/>
      <c r="AR45" s="454"/>
    </row>
    <row r="46" spans="1:44" ht="10.5" customHeight="1">
      <c r="A46" s="182"/>
      <c r="B46" s="183"/>
      <c r="C46" s="92"/>
      <c r="D46" s="911" t="s">
        <v>363</v>
      </c>
      <c r="E46" s="911"/>
      <c r="F46" s="911"/>
      <c r="G46" s="911"/>
      <c r="H46" s="795">
        <v>6</v>
      </c>
      <c r="I46" s="795">
        <v>52</v>
      </c>
      <c r="J46" s="794">
        <v>16</v>
      </c>
      <c r="K46" s="794">
        <v>1</v>
      </c>
      <c r="L46" s="794">
        <v>0</v>
      </c>
      <c r="M46" s="794">
        <v>2</v>
      </c>
      <c r="N46" s="795">
        <v>19</v>
      </c>
      <c r="O46" s="794">
        <v>0</v>
      </c>
      <c r="P46" s="794">
        <v>0</v>
      </c>
      <c r="Q46" s="794">
        <v>16</v>
      </c>
      <c r="R46" s="794">
        <v>2</v>
      </c>
      <c r="S46" s="795">
        <v>18</v>
      </c>
      <c r="T46" s="794">
        <v>1</v>
      </c>
      <c r="U46" s="798">
        <v>61</v>
      </c>
      <c r="V46" s="798">
        <v>29</v>
      </c>
      <c r="W46" s="1249">
        <v>11</v>
      </c>
      <c r="X46" s="1246">
        <v>102</v>
      </c>
      <c r="Y46" s="1356">
        <v>0</v>
      </c>
      <c r="Z46" s="1407">
        <v>46</v>
      </c>
      <c r="AA46" s="798">
        <v>5</v>
      </c>
      <c r="AB46" s="1526">
        <v>11</v>
      </c>
      <c r="AC46" s="1527">
        <v>62</v>
      </c>
      <c r="AD46" s="1575">
        <v>4</v>
      </c>
      <c r="AE46" s="794">
        <v>0</v>
      </c>
      <c r="AF46" s="794">
        <v>0</v>
      </c>
      <c r="AG46" s="1527">
        <v>0</v>
      </c>
      <c r="AH46" s="1527">
        <v>4</v>
      </c>
      <c r="AI46" s="1575">
        <v>3</v>
      </c>
      <c r="AJ46" s="1654">
        <v>2</v>
      </c>
      <c r="AK46" s="510"/>
      <c r="AL46" s="454"/>
      <c r="AM46" s="454"/>
      <c r="AN46" s="454"/>
      <c r="AO46" s="454"/>
      <c r="AP46" s="454"/>
      <c r="AQ46" s="454"/>
      <c r="AR46" s="454"/>
    </row>
    <row r="47" spans="1:44" ht="10.5" customHeight="1">
      <c r="A47" s="182"/>
      <c r="B47" s="183"/>
      <c r="C47" s="92"/>
      <c r="D47" s="912" t="s">
        <v>364</v>
      </c>
      <c r="E47" s="912"/>
      <c r="F47" s="912"/>
      <c r="G47" s="912"/>
      <c r="H47" s="800">
        <v>3</v>
      </c>
      <c r="I47" s="800">
        <v>2</v>
      </c>
      <c r="J47" s="799">
        <v>1</v>
      </c>
      <c r="K47" s="799">
        <v>0</v>
      </c>
      <c r="L47" s="799">
        <v>0</v>
      </c>
      <c r="M47" s="799">
        <v>2</v>
      </c>
      <c r="N47" s="800">
        <v>3</v>
      </c>
      <c r="O47" s="799">
        <v>1</v>
      </c>
      <c r="P47" s="794">
        <v>2</v>
      </c>
      <c r="Q47" s="794">
        <v>2</v>
      </c>
      <c r="R47" s="794">
        <v>1</v>
      </c>
      <c r="S47" s="795">
        <v>6</v>
      </c>
      <c r="T47" s="799">
        <v>0</v>
      </c>
      <c r="U47" s="801">
        <v>1</v>
      </c>
      <c r="V47" s="801">
        <v>0</v>
      </c>
      <c r="W47" s="1249">
        <v>0.01</v>
      </c>
      <c r="X47" s="1247">
        <v>1</v>
      </c>
      <c r="Y47" s="1357">
        <v>0</v>
      </c>
      <c r="Z47" s="1408">
        <v>2</v>
      </c>
      <c r="AA47" s="801">
        <v>1</v>
      </c>
      <c r="AB47" s="1528">
        <v>2</v>
      </c>
      <c r="AC47" s="1529">
        <v>5</v>
      </c>
      <c r="AD47" s="1576">
        <v>1</v>
      </c>
      <c r="AE47" s="799">
        <v>1</v>
      </c>
      <c r="AF47" s="799">
        <v>1</v>
      </c>
      <c r="AG47" s="1529">
        <v>0</v>
      </c>
      <c r="AH47" s="1529">
        <v>3</v>
      </c>
      <c r="AI47" s="1576">
        <v>2</v>
      </c>
      <c r="AJ47" s="1655">
        <v>1</v>
      </c>
      <c r="AK47" s="510"/>
      <c r="AL47" s="454"/>
      <c r="AM47" s="454"/>
      <c r="AN47" s="454"/>
      <c r="AO47" s="454"/>
      <c r="AP47" s="454"/>
      <c r="AQ47" s="454"/>
      <c r="AR47" s="454"/>
    </row>
    <row r="48" spans="1:44" ht="10.5" customHeight="1">
      <c r="A48" s="182"/>
      <c r="B48" s="183"/>
      <c r="C48" s="92"/>
      <c r="D48" s="901" t="s">
        <v>366</v>
      </c>
      <c r="E48" s="901"/>
      <c r="F48" s="901"/>
      <c r="G48" s="901"/>
      <c r="H48" s="914">
        <v>3245</v>
      </c>
      <c r="I48" s="914">
        <v>2653</v>
      </c>
      <c r="J48" s="913">
        <v>488</v>
      </c>
      <c r="K48" s="913">
        <v>346</v>
      </c>
      <c r="L48" s="913">
        <v>0</v>
      </c>
      <c r="M48" s="913">
        <v>1326</v>
      </c>
      <c r="N48" s="914">
        <v>2160</v>
      </c>
      <c r="O48" s="913">
        <v>1157</v>
      </c>
      <c r="P48" s="913">
        <v>943</v>
      </c>
      <c r="Q48" s="913">
        <v>1186</v>
      </c>
      <c r="R48" s="913">
        <v>690</v>
      </c>
      <c r="S48" s="914">
        <v>3976</v>
      </c>
      <c r="T48" s="913">
        <v>400</v>
      </c>
      <c r="U48" s="915">
        <v>697</v>
      </c>
      <c r="V48" s="916">
        <v>439</v>
      </c>
      <c r="W48" s="1248">
        <v>1506</v>
      </c>
      <c r="X48" s="1243">
        <v>3042</v>
      </c>
      <c r="Y48" s="1354">
        <v>0</v>
      </c>
      <c r="Z48" s="1405">
        <v>787</v>
      </c>
      <c r="AA48" s="915">
        <v>540</v>
      </c>
      <c r="AB48" s="1522">
        <v>916</v>
      </c>
      <c r="AC48" s="1523">
        <v>2243</v>
      </c>
      <c r="AD48" s="1573">
        <v>404</v>
      </c>
      <c r="AE48" s="1694">
        <v>811</v>
      </c>
      <c r="AF48" s="1694">
        <v>501</v>
      </c>
      <c r="AG48" s="1740">
        <v>0</v>
      </c>
      <c r="AH48" s="1740">
        <v>1716</v>
      </c>
      <c r="AI48" s="1766">
        <v>669</v>
      </c>
      <c r="AJ48" s="1714">
        <v>390</v>
      </c>
      <c r="AK48" s="510"/>
    </row>
    <row r="49" spans="1:38" ht="10.5" customHeight="1">
      <c r="A49" s="182"/>
      <c r="B49" s="183"/>
      <c r="C49" s="92"/>
      <c r="D49" s="92"/>
      <c r="E49" s="92"/>
      <c r="F49" s="92"/>
      <c r="G49" s="23"/>
      <c r="H49" s="23"/>
      <c r="I49" s="23"/>
      <c r="J49" s="23"/>
      <c r="K49" s="23"/>
      <c r="L49" s="23"/>
      <c r="M49" s="23"/>
      <c r="N49" s="16"/>
      <c r="O49" s="16"/>
      <c r="P49" s="16"/>
      <c r="Q49" s="16"/>
      <c r="R49" s="16"/>
      <c r="S49" s="16"/>
      <c r="T49" s="16"/>
      <c r="U49" s="16"/>
      <c r="V49" s="16"/>
      <c r="W49" s="16"/>
      <c r="X49" s="16"/>
      <c r="Y49" s="16"/>
      <c r="Z49" s="16"/>
      <c r="AA49" s="16"/>
      <c r="AB49" s="16"/>
      <c r="AC49" s="16"/>
      <c r="AD49" s="16"/>
      <c r="AE49" s="16"/>
      <c r="AF49" s="16"/>
      <c r="AG49" s="16"/>
      <c r="AH49" s="16"/>
      <c r="AI49" s="16"/>
      <c r="AJ49" s="386"/>
    </row>
    <row r="50" spans="1:38" ht="10.5" customHeight="1">
      <c r="A50" s="182"/>
      <c r="B50" s="183"/>
      <c r="C50" s="92"/>
      <c r="D50" s="16"/>
      <c r="E50" s="16"/>
      <c r="F50" s="16"/>
      <c r="G50" s="35"/>
      <c r="H50" s="35"/>
      <c r="I50" s="35"/>
      <c r="J50" s="35"/>
      <c r="K50" s="35"/>
      <c r="L50" s="35"/>
      <c r="M50" s="35"/>
      <c r="N50" s="342"/>
      <c r="O50" s="342"/>
      <c r="P50" s="342"/>
      <c r="Q50" s="342"/>
      <c r="R50" s="342"/>
      <c r="S50" s="342"/>
      <c r="T50" s="342"/>
      <c r="U50" s="342"/>
      <c r="V50" s="342"/>
      <c r="W50" s="342"/>
      <c r="X50" s="342"/>
      <c r="Y50" s="342"/>
      <c r="Z50" s="342"/>
      <c r="AA50" s="342"/>
      <c r="AB50" s="342"/>
      <c r="AC50" s="342"/>
      <c r="AD50" s="342"/>
      <c r="AE50" s="342"/>
      <c r="AF50" s="342"/>
      <c r="AG50" s="342"/>
      <c r="AH50" s="342"/>
      <c r="AI50" s="342"/>
      <c r="AJ50" s="342">
        <v>18</v>
      </c>
    </row>
    <row r="51" spans="1:38" ht="10.5" customHeight="1">
      <c r="A51" s="182"/>
      <c r="B51" s="183"/>
      <c r="C51" s="92"/>
      <c r="D51" s="16"/>
      <c r="E51" s="16"/>
      <c r="F51" s="16"/>
      <c r="G51" s="35"/>
      <c r="H51" s="35"/>
      <c r="I51" s="35"/>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row>
    <row r="52" spans="1:38">
      <c r="A52" s="102"/>
    </row>
    <row r="53" spans="1:38">
      <c r="A53" s="102"/>
      <c r="AL53" s="1378"/>
    </row>
    <row r="54" spans="1:38">
      <c r="A54" s="102"/>
      <c r="W54" s="1204"/>
      <c r="X54" s="1204"/>
      <c r="Y54" s="1204"/>
      <c r="Z54" s="1204"/>
      <c r="AA54" s="1204"/>
      <c r="AB54" s="1204"/>
      <c r="AC54" s="1204"/>
      <c r="AD54" s="1204"/>
      <c r="AE54" s="1204"/>
      <c r="AF54" s="1204"/>
      <c r="AG54" s="1204"/>
      <c r="AH54" s="1204"/>
      <c r="AI54" s="1204"/>
      <c r="AL54" s="1378"/>
    </row>
    <row r="55" spans="1:38">
      <c r="A55" s="102"/>
      <c r="W55" s="1204"/>
      <c r="X55" s="1204"/>
      <c r="Y55" s="1204"/>
      <c r="Z55" s="1204"/>
      <c r="AA55" s="1204"/>
      <c r="AB55" s="1204"/>
      <c r="AC55" s="1204"/>
      <c r="AD55" s="1204"/>
      <c r="AE55" s="1204"/>
      <c r="AF55" s="1204"/>
      <c r="AG55" s="1204"/>
      <c r="AH55" s="1204"/>
      <c r="AI55" s="1204"/>
    </row>
    <row r="56" spans="1:38">
      <c r="A56" s="102"/>
    </row>
    <row r="57" spans="1:38">
      <c r="A57" s="102"/>
    </row>
    <row r="58" spans="1:38">
      <c r="A58" s="102"/>
    </row>
    <row r="59" spans="1:38">
      <c r="A59" s="102"/>
    </row>
    <row r="60" spans="1:38">
      <c r="A60" s="102"/>
    </row>
    <row r="61" spans="1:38">
      <c r="A61" s="102"/>
    </row>
    <row r="62" spans="1:38">
      <c r="A62" s="102"/>
    </row>
    <row r="63" spans="1:38">
      <c r="A63" s="102"/>
    </row>
    <row r="64" spans="1:38">
      <c r="A64" s="102"/>
    </row>
    <row r="65" spans="1:1">
      <c r="A65" s="102"/>
    </row>
    <row r="66" spans="1:1">
      <c r="A66" s="102"/>
    </row>
    <row r="67" spans="1:1">
      <c r="A67" s="102"/>
    </row>
    <row r="68" spans="1:1">
      <c r="A68" s="102"/>
    </row>
    <row r="69" spans="1:1">
      <c r="A69" s="102"/>
    </row>
    <row r="70" spans="1:1">
      <c r="A70" s="102"/>
    </row>
    <row r="71" spans="1:1">
      <c r="A71" s="102"/>
    </row>
    <row r="72" spans="1:1">
      <c r="A72" s="102"/>
    </row>
    <row r="73" spans="1:1">
      <c r="A73" s="102"/>
    </row>
    <row r="74" spans="1:1">
      <c r="A74" s="102"/>
    </row>
    <row r="75" spans="1:1">
      <c r="A75" s="102"/>
    </row>
    <row r="76" spans="1:1">
      <c r="A76" s="102"/>
    </row>
    <row r="77" spans="1:1">
      <c r="A77" s="102"/>
    </row>
    <row r="78" spans="1:1">
      <c r="A78" s="102"/>
    </row>
    <row r="79" spans="1:1">
      <c r="A79" s="102"/>
    </row>
    <row r="80" spans="1:1">
      <c r="A80" s="102"/>
    </row>
    <row r="81" spans="1:1">
      <c r="A81" s="102"/>
    </row>
    <row r="82" spans="1:1">
      <c r="A82" s="102"/>
    </row>
    <row r="83" spans="1:1">
      <c r="A83" s="102"/>
    </row>
    <row r="84" spans="1:1">
      <c r="A84" s="102"/>
    </row>
    <row r="85" spans="1:1">
      <c r="A85" s="102"/>
    </row>
    <row r="86" spans="1:1">
      <c r="A86" s="102"/>
    </row>
    <row r="87" spans="1:1">
      <c r="A87" s="102"/>
    </row>
    <row r="88" spans="1:1">
      <c r="A88" s="102"/>
    </row>
    <row r="89" spans="1:1">
      <c r="A89" s="102"/>
    </row>
    <row r="90" spans="1:1">
      <c r="A90" s="102"/>
    </row>
    <row r="91" spans="1:1">
      <c r="A91" s="102"/>
    </row>
    <row r="92" spans="1:1">
      <c r="A92" s="102"/>
    </row>
    <row r="93" spans="1:1">
      <c r="A93" s="102"/>
    </row>
    <row r="94" spans="1:1">
      <c r="A94" s="102"/>
    </row>
    <row r="95" spans="1:1">
      <c r="A95" s="102"/>
    </row>
    <row r="96" spans="1:1">
      <c r="A96" s="102"/>
    </row>
    <row r="97" spans="1:1">
      <c r="A97" s="102"/>
    </row>
    <row r="98" spans="1:1">
      <c r="A98" s="102"/>
    </row>
    <row r="99" spans="1:1">
      <c r="A99" s="102"/>
    </row>
    <row r="100" spans="1:1">
      <c r="A100" s="102"/>
    </row>
    <row r="101" spans="1:1">
      <c r="A101" s="102"/>
    </row>
    <row r="102" spans="1:1">
      <c r="A102" s="102"/>
    </row>
    <row r="103" spans="1:1">
      <c r="A103" s="102"/>
    </row>
    <row r="104" spans="1:1">
      <c r="A104" s="102"/>
    </row>
    <row r="105" spans="1:1">
      <c r="A105" s="102"/>
    </row>
    <row r="106" spans="1:1">
      <c r="A106" s="102"/>
    </row>
    <row r="107" spans="1:1">
      <c r="A107" s="102"/>
    </row>
    <row r="108" spans="1:1">
      <c r="A108" s="102"/>
    </row>
    <row r="109" spans="1:1">
      <c r="A109" s="102"/>
    </row>
    <row r="110" spans="1:1">
      <c r="A110" s="102"/>
    </row>
    <row r="111" spans="1:1">
      <c r="A111" s="102"/>
    </row>
    <row r="112" spans="1:1">
      <c r="A112" s="102"/>
    </row>
    <row r="113" spans="1:1">
      <c r="A113" s="102"/>
    </row>
    <row r="114" spans="1:1">
      <c r="A114" s="102"/>
    </row>
    <row r="115" spans="1:1">
      <c r="A115" s="102"/>
    </row>
    <row r="116" spans="1:1">
      <c r="A116" s="102"/>
    </row>
    <row r="117" spans="1:1">
      <c r="A117" s="102"/>
    </row>
    <row r="118" spans="1:1">
      <c r="A118" s="102"/>
    </row>
    <row r="119" spans="1:1">
      <c r="A119" s="102"/>
    </row>
    <row r="120" spans="1:1">
      <c r="A120" s="102"/>
    </row>
    <row r="121" spans="1:1">
      <c r="A121" s="102"/>
    </row>
    <row r="122" spans="1:1">
      <c r="A122" s="102"/>
    </row>
    <row r="123" spans="1:1">
      <c r="A123" s="102"/>
    </row>
    <row r="124" spans="1:1">
      <c r="A124" s="102"/>
    </row>
    <row r="125" spans="1:1">
      <c r="A125" s="102"/>
    </row>
    <row r="126" spans="1:1">
      <c r="A126" s="102"/>
    </row>
    <row r="127" spans="1:1">
      <c r="A127" s="102"/>
    </row>
    <row r="128" spans="1:1">
      <c r="A128" s="102"/>
    </row>
    <row r="129" spans="1:1">
      <c r="A129" s="102"/>
    </row>
    <row r="130" spans="1:1">
      <c r="A130" s="102"/>
    </row>
    <row r="131" spans="1:1">
      <c r="A131" s="102"/>
    </row>
    <row r="132" spans="1:1">
      <c r="A132" s="102"/>
    </row>
    <row r="133" spans="1:1">
      <c r="A133" s="102"/>
    </row>
    <row r="134" spans="1:1">
      <c r="A134" s="102"/>
    </row>
    <row r="135" spans="1:1">
      <c r="A135" s="102"/>
    </row>
    <row r="136" spans="1:1">
      <c r="A136" s="102"/>
    </row>
    <row r="137" spans="1:1">
      <c r="A137" s="102"/>
    </row>
    <row r="138" spans="1:1">
      <c r="A138" s="102"/>
    </row>
    <row r="139" spans="1:1">
      <c r="A139" s="102"/>
    </row>
    <row r="140" spans="1:1">
      <c r="A140" s="102"/>
    </row>
    <row r="141" spans="1:1">
      <c r="A141" s="102"/>
    </row>
    <row r="142" spans="1:1">
      <c r="A142" s="102"/>
    </row>
    <row r="143" spans="1:1">
      <c r="A143" s="102"/>
    </row>
    <row r="144" spans="1:1">
      <c r="A144" s="102"/>
    </row>
    <row r="145" spans="1:1">
      <c r="A145" s="102"/>
    </row>
    <row r="146" spans="1:1">
      <c r="A146" s="102"/>
    </row>
    <row r="147" spans="1:1">
      <c r="A147" s="102"/>
    </row>
    <row r="148" spans="1:1">
      <c r="A148" s="102"/>
    </row>
    <row r="149" spans="1:1">
      <c r="A149" s="102"/>
    </row>
    <row r="150" spans="1:1">
      <c r="A150" s="102"/>
    </row>
    <row r="151" spans="1:1">
      <c r="A151" s="102"/>
    </row>
    <row r="152" spans="1:1">
      <c r="A152" s="102"/>
    </row>
    <row r="153" spans="1:1">
      <c r="A153" s="102"/>
    </row>
    <row r="154" spans="1:1">
      <c r="A154" s="102"/>
    </row>
    <row r="155" spans="1:1">
      <c r="A155" s="102"/>
    </row>
    <row r="156" spans="1:1">
      <c r="A156" s="102"/>
    </row>
    <row r="157" spans="1:1">
      <c r="A157" s="102"/>
    </row>
    <row r="158" spans="1:1">
      <c r="A158" s="102"/>
    </row>
    <row r="159" spans="1:1">
      <c r="A159" s="102"/>
    </row>
    <row r="160" spans="1:1">
      <c r="A160" s="102"/>
    </row>
    <row r="161" spans="1:1">
      <c r="A161" s="102"/>
    </row>
    <row r="162" spans="1:1">
      <c r="A162" s="102"/>
    </row>
    <row r="163" spans="1:1">
      <c r="A163" s="102"/>
    </row>
    <row r="164" spans="1:1">
      <c r="A164" s="102"/>
    </row>
    <row r="165" spans="1:1">
      <c r="A165" s="102"/>
    </row>
    <row r="166" spans="1:1">
      <c r="A166" s="102"/>
    </row>
    <row r="167" spans="1:1">
      <c r="A167" s="102"/>
    </row>
    <row r="168" spans="1:1">
      <c r="A168" s="102"/>
    </row>
    <row r="169" spans="1:1">
      <c r="A169" s="102"/>
    </row>
    <row r="170" spans="1:1">
      <c r="A170" s="102"/>
    </row>
    <row r="171" spans="1:1">
      <c r="A171" s="102"/>
    </row>
    <row r="172" spans="1:1">
      <c r="A172" s="102"/>
    </row>
    <row r="173" spans="1:1">
      <c r="A173" s="102"/>
    </row>
    <row r="174" spans="1:1">
      <c r="A174" s="102"/>
    </row>
    <row r="175" spans="1:1">
      <c r="A175" s="102"/>
    </row>
    <row r="176" spans="1:1">
      <c r="A176" s="102"/>
    </row>
    <row r="177" spans="1:1">
      <c r="A177" s="102"/>
    </row>
    <row r="178" spans="1:1">
      <c r="A178" s="102"/>
    </row>
    <row r="179" spans="1:1">
      <c r="A179" s="102"/>
    </row>
    <row r="180" spans="1:1">
      <c r="A180" s="102"/>
    </row>
    <row r="181" spans="1:1">
      <c r="A181" s="102"/>
    </row>
    <row r="182" spans="1:1">
      <c r="A182" s="102"/>
    </row>
    <row r="183" spans="1:1">
      <c r="A183" s="102"/>
    </row>
    <row r="184" spans="1:1">
      <c r="A184" s="102"/>
    </row>
    <row r="185" spans="1:1">
      <c r="A185" s="102"/>
    </row>
    <row r="186" spans="1:1">
      <c r="A186" s="102"/>
    </row>
    <row r="187" spans="1:1">
      <c r="A187" s="102"/>
    </row>
    <row r="188" spans="1:1">
      <c r="A188" s="102"/>
    </row>
    <row r="189" spans="1:1">
      <c r="A189" s="102"/>
    </row>
    <row r="190" spans="1:1">
      <c r="A190" s="102"/>
    </row>
    <row r="191" spans="1:1">
      <c r="A191" s="102"/>
    </row>
    <row r="192" spans="1:1">
      <c r="A192" s="102"/>
    </row>
    <row r="193" spans="1:1">
      <c r="A193" s="102"/>
    </row>
    <row r="194" spans="1:1">
      <c r="A194" s="102"/>
    </row>
    <row r="195" spans="1:1">
      <c r="A195" s="102"/>
    </row>
    <row r="196" spans="1:1">
      <c r="A196" s="102"/>
    </row>
    <row r="197" spans="1:1">
      <c r="A197" s="102"/>
    </row>
    <row r="198" spans="1:1">
      <c r="A198" s="102"/>
    </row>
    <row r="199" spans="1:1">
      <c r="A199" s="102"/>
    </row>
    <row r="200" spans="1:1">
      <c r="A200" s="102"/>
    </row>
    <row r="201" spans="1:1">
      <c r="A201" s="102"/>
    </row>
    <row r="202" spans="1:1">
      <c r="A202" s="102"/>
    </row>
    <row r="203" spans="1:1">
      <c r="A203" s="102"/>
    </row>
    <row r="204" spans="1:1">
      <c r="A204" s="102"/>
    </row>
    <row r="205" spans="1:1">
      <c r="A205" s="102"/>
    </row>
    <row r="206" spans="1:1">
      <c r="A206" s="102"/>
    </row>
    <row r="207" spans="1:1">
      <c r="A207" s="102"/>
    </row>
    <row r="208" spans="1:1">
      <c r="A208" s="102"/>
    </row>
    <row r="209" spans="1:1">
      <c r="A209" s="102"/>
    </row>
    <row r="210" spans="1:1">
      <c r="A210" s="102"/>
    </row>
    <row r="211" spans="1:1">
      <c r="A211" s="102"/>
    </row>
    <row r="212" spans="1:1">
      <c r="A212" s="102"/>
    </row>
    <row r="213" spans="1:1">
      <c r="A213" s="102"/>
    </row>
    <row r="214" spans="1:1">
      <c r="A214" s="102"/>
    </row>
    <row r="215" spans="1:1">
      <c r="A215" s="102"/>
    </row>
    <row r="216" spans="1:1">
      <c r="A216" s="102"/>
    </row>
    <row r="217" spans="1:1">
      <c r="A217" s="102"/>
    </row>
    <row r="218" spans="1:1">
      <c r="A218" s="102"/>
    </row>
    <row r="219" spans="1:1">
      <c r="A219" s="102"/>
    </row>
    <row r="220" spans="1:1">
      <c r="A220" s="102"/>
    </row>
    <row r="221" spans="1:1">
      <c r="A221" s="102"/>
    </row>
    <row r="222" spans="1:1">
      <c r="A222" s="102"/>
    </row>
    <row r="223" spans="1:1">
      <c r="A223" s="102"/>
    </row>
    <row r="224" spans="1:1">
      <c r="A224" s="102"/>
    </row>
    <row r="225" spans="1:1">
      <c r="A225" s="102"/>
    </row>
    <row r="226" spans="1:1">
      <c r="A226" s="102"/>
    </row>
    <row r="227" spans="1:1">
      <c r="A227" s="102"/>
    </row>
    <row r="228" spans="1:1">
      <c r="A228" s="102"/>
    </row>
    <row r="229" spans="1:1">
      <c r="A229" s="102"/>
    </row>
    <row r="230" spans="1:1">
      <c r="A230" s="102"/>
    </row>
    <row r="231" spans="1:1">
      <c r="A231" s="102"/>
    </row>
    <row r="232" spans="1:1">
      <c r="A232" s="102"/>
    </row>
    <row r="233" spans="1:1">
      <c r="A233" s="102"/>
    </row>
    <row r="234" spans="1:1">
      <c r="A234" s="102"/>
    </row>
    <row r="235" spans="1:1">
      <c r="A235" s="102"/>
    </row>
    <row r="236" spans="1:1">
      <c r="A236" s="102"/>
    </row>
    <row r="237" spans="1:1">
      <c r="A237" s="102"/>
    </row>
    <row r="238" spans="1:1">
      <c r="A238" s="102"/>
    </row>
    <row r="239" spans="1:1">
      <c r="A239" s="102"/>
    </row>
    <row r="240" spans="1:1">
      <c r="A240" s="102"/>
    </row>
    <row r="241" spans="1:1">
      <c r="A241" s="102"/>
    </row>
    <row r="242" spans="1:1">
      <c r="A242" s="102"/>
    </row>
    <row r="243" spans="1:1">
      <c r="A243" s="102"/>
    </row>
    <row r="244" spans="1:1">
      <c r="A244" s="102"/>
    </row>
    <row r="245" spans="1:1">
      <c r="A245" s="102"/>
    </row>
    <row r="246" spans="1:1">
      <c r="A246" s="102"/>
    </row>
    <row r="247" spans="1:1">
      <c r="A247" s="102"/>
    </row>
    <row r="248" spans="1:1">
      <c r="A248" s="102"/>
    </row>
    <row r="249" spans="1:1">
      <c r="A249" s="102"/>
    </row>
    <row r="250" spans="1:1">
      <c r="A250" s="102"/>
    </row>
    <row r="251" spans="1:1">
      <c r="A251" s="102"/>
    </row>
    <row r="252" spans="1:1">
      <c r="A252" s="102"/>
    </row>
    <row r="253" spans="1:1">
      <c r="A253" s="102"/>
    </row>
    <row r="254" spans="1:1">
      <c r="A254" s="102"/>
    </row>
    <row r="255" spans="1:1">
      <c r="A255" s="102"/>
    </row>
    <row r="256" spans="1:1">
      <c r="A256" s="102"/>
    </row>
    <row r="257" spans="1:1">
      <c r="A257" s="102"/>
    </row>
    <row r="258" spans="1:1">
      <c r="A258" s="102"/>
    </row>
    <row r="259" spans="1:1">
      <c r="A259" s="102"/>
    </row>
    <row r="260" spans="1:1">
      <c r="A260" s="102"/>
    </row>
    <row r="261" spans="1:1">
      <c r="A261" s="102"/>
    </row>
    <row r="262" spans="1:1">
      <c r="A262" s="102"/>
    </row>
    <row r="263" spans="1:1">
      <c r="A263" s="102"/>
    </row>
    <row r="264" spans="1:1">
      <c r="A264" s="102"/>
    </row>
    <row r="265" spans="1:1">
      <c r="A265" s="102"/>
    </row>
    <row r="266" spans="1:1">
      <c r="A266" s="102"/>
    </row>
    <row r="267" spans="1:1">
      <c r="A267" s="102"/>
    </row>
    <row r="268" spans="1:1">
      <c r="A268" s="102"/>
    </row>
    <row r="269" spans="1:1">
      <c r="A269" s="102"/>
    </row>
    <row r="270" spans="1:1">
      <c r="A270" s="102"/>
    </row>
    <row r="271" spans="1:1">
      <c r="A271" s="102"/>
    </row>
    <row r="272" spans="1:1">
      <c r="A272" s="102"/>
    </row>
    <row r="273" spans="1:1">
      <c r="A273" s="102"/>
    </row>
    <row r="274" spans="1:1">
      <c r="A274" s="102"/>
    </row>
    <row r="275" spans="1:1">
      <c r="A275" s="102"/>
    </row>
    <row r="276" spans="1:1">
      <c r="A276" s="102"/>
    </row>
    <row r="277" spans="1:1">
      <c r="A277" s="102"/>
    </row>
    <row r="278" spans="1:1">
      <c r="A278" s="102"/>
    </row>
    <row r="279" spans="1:1">
      <c r="A279" s="102"/>
    </row>
    <row r="280" spans="1:1">
      <c r="A280" s="102"/>
    </row>
    <row r="281" spans="1:1">
      <c r="A281" s="102"/>
    </row>
    <row r="282" spans="1:1">
      <c r="A282" s="102"/>
    </row>
    <row r="283" spans="1:1">
      <c r="A283" s="102"/>
    </row>
    <row r="284" spans="1:1">
      <c r="A284" s="102"/>
    </row>
    <row r="285" spans="1:1">
      <c r="A285" s="102"/>
    </row>
    <row r="286" spans="1:1">
      <c r="A286" s="102"/>
    </row>
    <row r="287" spans="1:1">
      <c r="A287" s="102"/>
    </row>
    <row r="288" spans="1:1">
      <c r="A288" s="102"/>
    </row>
    <row r="289" spans="1:1">
      <c r="A289" s="102"/>
    </row>
    <row r="290" spans="1:1">
      <c r="A290" s="102"/>
    </row>
    <row r="291" spans="1:1">
      <c r="A291" s="102"/>
    </row>
    <row r="292" spans="1:1">
      <c r="A292" s="102"/>
    </row>
    <row r="293" spans="1:1">
      <c r="A293" s="102"/>
    </row>
    <row r="294" spans="1:1">
      <c r="A294" s="102"/>
    </row>
    <row r="295" spans="1:1">
      <c r="A295" s="102"/>
    </row>
    <row r="296" spans="1:1">
      <c r="A296" s="102"/>
    </row>
    <row r="297" spans="1:1">
      <c r="A297" s="102"/>
    </row>
    <row r="298" spans="1:1">
      <c r="A298" s="102"/>
    </row>
    <row r="299" spans="1:1">
      <c r="A299" s="102"/>
    </row>
    <row r="300" spans="1:1">
      <c r="A300" s="102"/>
    </row>
    <row r="301" spans="1:1">
      <c r="A301" s="102"/>
    </row>
    <row r="302" spans="1:1">
      <c r="A302" s="102"/>
    </row>
    <row r="303" spans="1:1">
      <c r="A303" s="102"/>
    </row>
    <row r="304" spans="1:1">
      <c r="A304" s="102"/>
    </row>
    <row r="305" spans="1:1">
      <c r="A305" s="102"/>
    </row>
    <row r="306" spans="1:1">
      <c r="A306" s="102"/>
    </row>
    <row r="307" spans="1:1">
      <c r="A307" s="102"/>
    </row>
    <row r="308" spans="1:1">
      <c r="A308" s="102"/>
    </row>
    <row r="309" spans="1:1">
      <c r="A309" s="102"/>
    </row>
    <row r="310" spans="1:1">
      <c r="A310" s="102"/>
    </row>
    <row r="311" spans="1:1">
      <c r="A311" s="102"/>
    </row>
    <row r="312" spans="1:1">
      <c r="A312" s="102"/>
    </row>
    <row r="313" spans="1:1">
      <c r="A313" s="102"/>
    </row>
    <row r="314" spans="1:1">
      <c r="A314" s="102"/>
    </row>
    <row r="315" spans="1:1">
      <c r="A315" s="102"/>
    </row>
    <row r="316" spans="1:1">
      <c r="A316" s="102"/>
    </row>
    <row r="317" spans="1:1">
      <c r="A317" s="102"/>
    </row>
    <row r="318" spans="1:1">
      <c r="A318" s="102"/>
    </row>
    <row r="319" spans="1:1">
      <c r="A319" s="102"/>
    </row>
    <row r="320" spans="1:1">
      <c r="A320" s="102"/>
    </row>
    <row r="321" spans="1:1">
      <c r="A321" s="102"/>
    </row>
    <row r="322" spans="1:1">
      <c r="A322" s="102"/>
    </row>
    <row r="323" spans="1:1">
      <c r="A323" s="102"/>
    </row>
    <row r="324" spans="1:1">
      <c r="A324" s="102"/>
    </row>
    <row r="325" spans="1:1">
      <c r="A325" s="102"/>
    </row>
    <row r="326" spans="1:1">
      <c r="A326" s="102"/>
    </row>
    <row r="327" spans="1:1">
      <c r="A327" s="102"/>
    </row>
    <row r="328" spans="1:1">
      <c r="A328" s="102"/>
    </row>
    <row r="329" spans="1:1">
      <c r="A329" s="102"/>
    </row>
    <row r="330" spans="1:1">
      <c r="A330" s="102"/>
    </row>
    <row r="331" spans="1:1">
      <c r="A331" s="102"/>
    </row>
    <row r="332" spans="1:1">
      <c r="A332" s="102"/>
    </row>
    <row r="333" spans="1:1">
      <c r="A333" s="102"/>
    </row>
    <row r="334" spans="1:1">
      <c r="A334" s="102"/>
    </row>
    <row r="335" spans="1:1">
      <c r="A335" s="102"/>
    </row>
    <row r="336" spans="1:1">
      <c r="A336" s="102"/>
    </row>
    <row r="337" spans="1:1">
      <c r="A337" s="102"/>
    </row>
    <row r="338" spans="1:1">
      <c r="A338" s="102"/>
    </row>
    <row r="339" spans="1:1">
      <c r="A339" s="102"/>
    </row>
    <row r="340" spans="1:1">
      <c r="A340" s="102"/>
    </row>
    <row r="341" spans="1:1">
      <c r="A341" s="102"/>
    </row>
    <row r="342" spans="1:1">
      <c r="A342" s="102"/>
    </row>
    <row r="343" spans="1:1">
      <c r="A343" s="102"/>
    </row>
    <row r="344" spans="1:1">
      <c r="A344" s="102"/>
    </row>
    <row r="345" spans="1:1">
      <c r="A345" s="102"/>
    </row>
    <row r="346" spans="1:1">
      <c r="A346" s="102"/>
    </row>
    <row r="347" spans="1:1">
      <c r="A347" s="102"/>
    </row>
    <row r="348" spans="1:1">
      <c r="A348" s="102"/>
    </row>
    <row r="349" spans="1:1">
      <c r="A349" s="102"/>
    </row>
    <row r="350" spans="1:1">
      <c r="A350" s="102"/>
    </row>
    <row r="351" spans="1:1">
      <c r="A351" s="102"/>
    </row>
    <row r="352" spans="1:1">
      <c r="A352" s="102"/>
    </row>
    <row r="353" spans="1:1">
      <c r="A353" s="102"/>
    </row>
    <row r="354" spans="1:1">
      <c r="A354" s="102"/>
    </row>
    <row r="355" spans="1:1">
      <c r="A355" s="102"/>
    </row>
    <row r="356" spans="1:1">
      <c r="A356" s="102"/>
    </row>
    <row r="357" spans="1:1">
      <c r="A357" s="102"/>
    </row>
    <row r="358" spans="1:1">
      <c r="A358" s="102"/>
    </row>
    <row r="359" spans="1:1">
      <c r="A359" s="102"/>
    </row>
    <row r="360" spans="1:1">
      <c r="A360" s="102"/>
    </row>
    <row r="361" spans="1:1">
      <c r="A361" s="102"/>
    </row>
    <row r="362" spans="1:1">
      <c r="A362" s="102"/>
    </row>
    <row r="363" spans="1:1">
      <c r="A363" s="102"/>
    </row>
    <row r="364" spans="1:1">
      <c r="A364" s="102"/>
    </row>
    <row r="365" spans="1:1">
      <c r="A365" s="102"/>
    </row>
    <row r="366" spans="1:1">
      <c r="A366" s="102"/>
    </row>
    <row r="367" spans="1:1">
      <c r="A367" s="102"/>
    </row>
    <row r="368" spans="1:1">
      <c r="A368" s="102"/>
    </row>
    <row r="369" spans="1:1">
      <c r="A369" s="102"/>
    </row>
    <row r="370" spans="1:1">
      <c r="A370" s="102"/>
    </row>
    <row r="371" spans="1:1">
      <c r="A371" s="102"/>
    </row>
    <row r="372" spans="1:1">
      <c r="A372" s="102"/>
    </row>
    <row r="373" spans="1:1">
      <c r="A373" s="102"/>
    </row>
    <row r="374" spans="1:1">
      <c r="A374" s="102"/>
    </row>
    <row r="375" spans="1:1">
      <c r="A375" s="102"/>
    </row>
    <row r="376" spans="1:1">
      <c r="A376" s="102"/>
    </row>
    <row r="377" spans="1:1">
      <c r="A377" s="102"/>
    </row>
    <row r="378" spans="1:1">
      <c r="A378" s="102"/>
    </row>
    <row r="379" spans="1:1">
      <c r="A379" s="102"/>
    </row>
    <row r="380" spans="1:1">
      <c r="A380" s="102"/>
    </row>
    <row r="381" spans="1:1">
      <c r="A381" s="102"/>
    </row>
    <row r="382" spans="1:1">
      <c r="A382" s="102"/>
    </row>
    <row r="383" spans="1:1">
      <c r="A383" s="102"/>
    </row>
    <row r="384" spans="1:1">
      <c r="A384" s="102"/>
    </row>
    <row r="385" spans="1:1">
      <c r="A385" s="102"/>
    </row>
    <row r="386" spans="1:1">
      <c r="A386" s="102"/>
    </row>
    <row r="387" spans="1:1">
      <c r="A387" s="102"/>
    </row>
    <row r="388" spans="1:1">
      <c r="A388" s="102"/>
    </row>
    <row r="389" spans="1:1">
      <c r="A389" s="102"/>
    </row>
    <row r="390" spans="1:1">
      <c r="A390" s="102"/>
    </row>
    <row r="391" spans="1:1">
      <c r="A391" s="102"/>
    </row>
    <row r="392" spans="1:1">
      <c r="A392" s="102"/>
    </row>
    <row r="393" spans="1:1">
      <c r="A393" s="102"/>
    </row>
    <row r="394" spans="1:1">
      <c r="A394" s="102"/>
    </row>
    <row r="395" spans="1:1">
      <c r="A395" s="102"/>
    </row>
    <row r="396" spans="1:1">
      <c r="A396" s="102"/>
    </row>
    <row r="397" spans="1:1">
      <c r="A397" s="102"/>
    </row>
    <row r="398" spans="1:1">
      <c r="A398" s="102"/>
    </row>
    <row r="399" spans="1:1">
      <c r="A399" s="102"/>
    </row>
    <row r="400" spans="1:1">
      <c r="A400" s="102"/>
    </row>
    <row r="401" spans="1:1">
      <c r="A401" s="102"/>
    </row>
    <row r="402" spans="1:1">
      <c r="A402" s="102"/>
    </row>
    <row r="403" spans="1:1">
      <c r="A403" s="102"/>
    </row>
    <row r="404" spans="1:1">
      <c r="A404" s="102"/>
    </row>
    <row r="405" spans="1:1">
      <c r="A405" s="102"/>
    </row>
    <row r="406" spans="1:1">
      <c r="A406" s="102"/>
    </row>
    <row r="407" spans="1:1">
      <c r="A407" s="102"/>
    </row>
    <row r="408" spans="1:1">
      <c r="A408" s="102"/>
    </row>
    <row r="409" spans="1:1">
      <c r="A409" s="102"/>
    </row>
    <row r="410" spans="1:1">
      <c r="A410" s="102"/>
    </row>
    <row r="411" spans="1:1">
      <c r="A411" s="102"/>
    </row>
    <row r="412" spans="1:1">
      <c r="A412" s="102"/>
    </row>
    <row r="413" spans="1:1">
      <c r="A413" s="102"/>
    </row>
    <row r="414" spans="1:1">
      <c r="A414" s="102"/>
    </row>
    <row r="415" spans="1:1">
      <c r="A415" s="102"/>
    </row>
    <row r="416" spans="1:1">
      <c r="A416" s="102"/>
    </row>
    <row r="417" spans="1:1">
      <c r="A417" s="102"/>
    </row>
    <row r="418" spans="1:1">
      <c r="A418" s="102"/>
    </row>
    <row r="419" spans="1:1">
      <c r="A419" s="102"/>
    </row>
    <row r="420" spans="1:1">
      <c r="A420" s="102"/>
    </row>
    <row r="421" spans="1:1">
      <c r="A421" s="102"/>
    </row>
    <row r="422" spans="1:1">
      <c r="A422" s="102"/>
    </row>
    <row r="423" spans="1:1">
      <c r="A423" s="102"/>
    </row>
    <row r="424" spans="1:1">
      <c r="A424" s="102"/>
    </row>
    <row r="425" spans="1:1">
      <c r="A425" s="102"/>
    </row>
    <row r="426" spans="1:1">
      <c r="A426" s="102"/>
    </row>
    <row r="427" spans="1:1">
      <c r="A427" s="102"/>
    </row>
    <row r="428" spans="1:1">
      <c r="A428" s="102"/>
    </row>
    <row r="429" spans="1:1">
      <c r="A429" s="102"/>
    </row>
    <row r="430" spans="1:1">
      <c r="A430" s="102"/>
    </row>
    <row r="431" spans="1:1">
      <c r="A431" s="102"/>
    </row>
    <row r="432" spans="1:1">
      <c r="A432" s="102"/>
    </row>
    <row r="433" spans="1:1">
      <c r="A433" s="102"/>
    </row>
    <row r="434" spans="1:1">
      <c r="A434" s="102"/>
    </row>
    <row r="435" spans="1:1">
      <c r="A435" s="102"/>
    </row>
    <row r="436" spans="1:1">
      <c r="A436" s="102"/>
    </row>
    <row r="437" spans="1:1">
      <c r="A437" s="102"/>
    </row>
    <row r="438" spans="1:1">
      <c r="A438" s="102"/>
    </row>
    <row r="439" spans="1:1">
      <c r="A439" s="102"/>
    </row>
    <row r="440" spans="1:1">
      <c r="A440" s="102"/>
    </row>
    <row r="441" spans="1:1">
      <c r="A441" s="102"/>
    </row>
    <row r="442" spans="1:1">
      <c r="A442" s="102"/>
    </row>
    <row r="443" spans="1:1">
      <c r="A443" s="102"/>
    </row>
    <row r="444" spans="1:1">
      <c r="A444" s="102"/>
    </row>
    <row r="445" spans="1:1">
      <c r="A445" s="102"/>
    </row>
    <row r="446" spans="1:1">
      <c r="A446" s="102"/>
    </row>
    <row r="447" spans="1:1">
      <c r="A447" s="102"/>
    </row>
    <row r="448" spans="1:1">
      <c r="A448" s="102"/>
    </row>
    <row r="449" spans="1:1">
      <c r="A449" s="102"/>
    </row>
    <row r="450" spans="1:1">
      <c r="A450" s="102"/>
    </row>
    <row r="451" spans="1:1">
      <c r="A451" s="102"/>
    </row>
    <row r="452" spans="1:1">
      <c r="A452" s="102"/>
    </row>
    <row r="453" spans="1:1">
      <c r="A453" s="102"/>
    </row>
    <row r="454" spans="1:1">
      <c r="A454" s="102"/>
    </row>
    <row r="455" spans="1:1">
      <c r="A455" s="102"/>
    </row>
    <row r="456" spans="1:1">
      <c r="A456" s="102"/>
    </row>
    <row r="457" spans="1:1">
      <c r="A457" s="102"/>
    </row>
    <row r="458" spans="1:1">
      <c r="A458" s="102"/>
    </row>
    <row r="459" spans="1:1">
      <c r="A459" s="102"/>
    </row>
    <row r="460" spans="1:1">
      <c r="A460" s="102"/>
    </row>
    <row r="461" spans="1:1">
      <c r="A461" s="102"/>
    </row>
    <row r="462" spans="1:1">
      <c r="A462" s="102"/>
    </row>
    <row r="463" spans="1:1">
      <c r="A463" s="102"/>
    </row>
    <row r="464" spans="1:1">
      <c r="A464" s="102"/>
    </row>
    <row r="465" spans="1:1">
      <c r="A465" s="102"/>
    </row>
    <row r="466" spans="1:1">
      <c r="A466" s="102"/>
    </row>
    <row r="467" spans="1:1">
      <c r="A467" s="102"/>
    </row>
    <row r="468" spans="1:1">
      <c r="A468" s="102"/>
    </row>
    <row r="469" spans="1:1">
      <c r="A469" s="102"/>
    </row>
    <row r="470" spans="1:1">
      <c r="A470" s="102"/>
    </row>
    <row r="471" spans="1:1">
      <c r="A471" s="102"/>
    </row>
    <row r="472" spans="1:1">
      <c r="A472" s="102"/>
    </row>
    <row r="473" spans="1:1">
      <c r="A473" s="102"/>
    </row>
    <row r="474" spans="1:1">
      <c r="A474" s="102"/>
    </row>
    <row r="475" spans="1:1">
      <c r="A475" s="102"/>
    </row>
    <row r="476" spans="1:1">
      <c r="A476" s="102"/>
    </row>
    <row r="477" spans="1:1">
      <c r="A477" s="102"/>
    </row>
    <row r="478" spans="1:1">
      <c r="A478" s="102"/>
    </row>
    <row r="479" spans="1:1">
      <c r="A479" s="102"/>
    </row>
    <row r="480" spans="1:1">
      <c r="A480" s="102"/>
    </row>
    <row r="481" spans="1:1">
      <c r="A481" s="102"/>
    </row>
    <row r="482" spans="1:1">
      <c r="A482" s="102"/>
    </row>
    <row r="483" spans="1:1">
      <c r="A483" s="102"/>
    </row>
    <row r="484" spans="1:1">
      <c r="A484" s="102"/>
    </row>
    <row r="485" spans="1:1">
      <c r="A485" s="102"/>
    </row>
    <row r="486" spans="1:1">
      <c r="A486" s="102"/>
    </row>
    <row r="487" spans="1:1">
      <c r="A487" s="102"/>
    </row>
    <row r="488" spans="1:1">
      <c r="A488" s="102"/>
    </row>
    <row r="489" spans="1:1">
      <c r="A489" s="102"/>
    </row>
    <row r="490" spans="1:1">
      <c r="A490" s="102"/>
    </row>
    <row r="491" spans="1:1">
      <c r="A491" s="102"/>
    </row>
    <row r="492" spans="1:1">
      <c r="A492" s="102"/>
    </row>
    <row r="493" spans="1:1">
      <c r="A493" s="102"/>
    </row>
    <row r="494" spans="1:1">
      <c r="A494" s="102"/>
    </row>
    <row r="495" spans="1:1">
      <c r="A495" s="102"/>
    </row>
    <row r="496" spans="1:1">
      <c r="A496" s="102"/>
    </row>
    <row r="497" spans="1:1">
      <c r="A497" s="102"/>
    </row>
    <row r="498" spans="1:1">
      <c r="A498" s="102"/>
    </row>
    <row r="499" spans="1:1">
      <c r="A499" s="102"/>
    </row>
    <row r="500" spans="1:1">
      <c r="A500" s="102"/>
    </row>
    <row r="501" spans="1:1">
      <c r="A501" s="102"/>
    </row>
    <row r="502" spans="1:1">
      <c r="A502" s="102"/>
    </row>
    <row r="503" spans="1:1">
      <c r="A503" s="102"/>
    </row>
    <row r="504" spans="1:1">
      <c r="A504" s="102"/>
    </row>
    <row r="505" spans="1:1">
      <c r="A505" s="102"/>
    </row>
    <row r="506" spans="1:1">
      <c r="A506" s="102"/>
    </row>
    <row r="507" spans="1:1">
      <c r="A507" s="102"/>
    </row>
    <row r="508" spans="1:1">
      <c r="A508" s="102"/>
    </row>
    <row r="509" spans="1:1">
      <c r="A509" s="102"/>
    </row>
    <row r="510" spans="1:1">
      <c r="A510" s="102"/>
    </row>
    <row r="511" spans="1:1">
      <c r="A511" s="102"/>
    </row>
    <row r="512" spans="1:1">
      <c r="A512" s="102"/>
    </row>
    <row r="513" spans="1:1">
      <c r="A513" s="102"/>
    </row>
    <row r="514" spans="1:1">
      <c r="A514" s="102"/>
    </row>
    <row r="515" spans="1:1">
      <c r="A515" s="102"/>
    </row>
    <row r="516" spans="1:1">
      <c r="A516" s="102"/>
    </row>
    <row r="517" spans="1:1">
      <c r="A517" s="102"/>
    </row>
    <row r="518" spans="1:1">
      <c r="A518" s="102"/>
    </row>
    <row r="519" spans="1:1">
      <c r="A519" s="102"/>
    </row>
    <row r="520" spans="1:1">
      <c r="A520" s="102"/>
    </row>
    <row r="521" spans="1:1">
      <c r="A521" s="102"/>
    </row>
    <row r="522" spans="1:1">
      <c r="A522" s="102"/>
    </row>
    <row r="523" spans="1:1">
      <c r="A523" s="102"/>
    </row>
    <row r="524" spans="1:1">
      <c r="A524" s="102"/>
    </row>
    <row r="525" spans="1:1">
      <c r="A525" s="102"/>
    </row>
    <row r="526" spans="1:1">
      <c r="A526" s="102"/>
    </row>
    <row r="527" spans="1:1">
      <c r="A527" s="102"/>
    </row>
    <row r="528" spans="1:1">
      <c r="A528" s="102"/>
    </row>
    <row r="529" spans="1:1">
      <c r="A529" s="102"/>
    </row>
    <row r="530" spans="1:1">
      <c r="A530" s="102"/>
    </row>
    <row r="531" spans="1:1">
      <c r="A531" s="102"/>
    </row>
    <row r="532" spans="1:1">
      <c r="A532" s="102"/>
    </row>
    <row r="533" spans="1:1">
      <c r="A533" s="102"/>
    </row>
    <row r="534" spans="1:1">
      <c r="A534" s="102"/>
    </row>
    <row r="535" spans="1:1">
      <c r="A535" s="102"/>
    </row>
    <row r="536" spans="1:1">
      <c r="A536" s="102"/>
    </row>
    <row r="537" spans="1:1">
      <c r="A537" s="102"/>
    </row>
    <row r="538" spans="1:1">
      <c r="A538" s="102"/>
    </row>
    <row r="539" spans="1:1">
      <c r="A539" s="102"/>
    </row>
    <row r="540" spans="1:1">
      <c r="A540" s="102"/>
    </row>
    <row r="541" spans="1:1">
      <c r="A541" s="102"/>
    </row>
    <row r="542" spans="1:1">
      <c r="A542" s="102"/>
    </row>
    <row r="543" spans="1:1">
      <c r="A543" s="102"/>
    </row>
    <row r="544" spans="1:1">
      <c r="A544" s="102"/>
    </row>
    <row r="545" spans="1:1">
      <c r="A545" s="102"/>
    </row>
    <row r="546" spans="1:1">
      <c r="A546" s="102"/>
    </row>
    <row r="547" spans="1:1">
      <c r="A547" s="102"/>
    </row>
    <row r="548" spans="1:1">
      <c r="A548" s="102"/>
    </row>
    <row r="549" spans="1:1">
      <c r="A549" s="102"/>
    </row>
    <row r="550" spans="1:1">
      <c r="A550" s="102"/>
    </row>
    <row r="551" spans="1:1">
      <c r="A551" s="102"/>
    </row>
    <row r="552" spans="1:1">
      <c r="A552" s="102"/>
    </row>
    <row r="553" spans="1:1">
      <c r="A553" s="102"/>
    </row>
    <row r="554" spans="1:1">
      <c r="A554" s="102"/>
    </row>
    <row r="555" spans="1:1">
      <c r="A555" s="102"/>
    </row>
    <row r="556" spans="1:1">
      <c r="A556" s="102"/>
    </row>
    <row r="557" spans="1:1">
      <c r="A557" s="102"/>
    </row>
    <row r="558" spans="1:1">
      <c r="A558" s="102"/>
    </row>
    <row r="559" spans="1:1">
      <c r="A559" s="102"/>
    </row>
    <row r="560" spans="1:1">
      <c r="A560" s="102"/>
    </row>
    <row r="561" spans="1:1">
      <c r="A561" s="102"/>
    </row>
    <row r="562" spans="1:1">
      <c r="A562" s="102"/>
    </row>
    <row r="563" spans="1:1">
      <c r="A563" s="102"/>
    </row>
    <row r="564" spans="1:1">
      <c r="A564" s="102"/>
    </row>
    <row r="565" spans="1:1">
      <c r="A565" s="102"/>
    </row>
    <row r="566" spans="1:1">
      <c r="A566" s="102"/>
    </row>
    <row r="567" spans="1:1">
      <c r="A567" s="102"/>
    </row>
    <row r="568" spans="1:1">
      <c r="A568" s="102"/>
    </row>
    <row r="569" spans="1:1">
      <c r="A569" s="102"/>
    </row>
    <row r="570" spans="1:1">
      <c r="A570" s="102"/>
    </row>
    <row r="571" spans="1:1">
      <c r="A571" s="102"/>
    </row>
    <row r="572" spans="1:1">
      <c r="A572" s="102"/>
    </row>
    <row r="573" spans="1:1">
      <c r="A573" s="102"/>
    </row>
    <row r="574" spans="1:1">
      <c r="A574" s="102"/>
    </row>
    <row r="575" spans="1:1">
      <c r="A575" s="102"/>
    </row>
    <row r="576" spans="1:1">
      <c r="A576" s="102"/>
    </row>
    <row r="577" spans="1:1">
      <c r="A577" s="102"/>
    </row>
    <row r="578" spans="1:1">
      <c r="A578" s="102"/>
    </row>
    <row r="579" spans="1:1">
      <c r="A579" s="102"/>
    </row>
    <row r="580" spans="1:1">
      <c r="A580" s="102"/>
    </row>
    <row r="581" spans="1:1">
      <c r="A581" s="102"/>
    </row>
    <row r="582" spans="1:1">
      <c r="A582" s="102"/>
    </row>
    <row r="583" spans="1:1">
      <c r="A583" s="102"/>
    </row>
    <row r="584" spans="1:1">
      <c r="A584" s="102"/>
    </row>
    <row r="585" spans="1:1">
      <c r="A585" s="102"/>
    </row>
    <row r="586" spans="1:1">
      <c r="A586" s="102"/>
    </row>
    <row r="587" spans="1:1">
      <c r="A587" s="102"/>
    </row>
    <row r="588" spans="1:1">
      <c r="A588" s="102"/>
    </row>
    <row r="589" spans="1:1">
      <c r="A589" s="102"/>
    </row>
    <row r="590" spans="1:1">
      <c r="A590" s="102"/>
    </row>
    <row r="591" spans="1:1">
      <c r="A591" s="102"/>
    </row>
    <row r="592" spans="1:1">
      <c r="A592" s="102"/>
    </row>
    <row r="593" spans="1:1">
      <c r="A593" s="102"/>
    </row>
    <row r="594" spans="1:1">
      <c r="A594" s="102"/>
    </row>
    <row r="595" spans="1:1">
      <c r="A595" s="102"/>
    </row>
    <row r="596" spans="1:1">
      <c r="A596" s="102"/>
    </row>
    <row r="597" spans="1:1">
      <c r="A597" s="102"/>
    </row>
    <row r="598" spans="1:1">
      <c r="A598" s="102"/>
    </row>
    <row r="599" spans="1:1">
      <c r="A599" s="102"/>
    </row>
    <row r="600" spans="1:1">
      <c r="A600" s="102"/>
    </row>
    <row r="601" spans="1:1">
      <c r="A601" s="102"/>
    </row>
    <row r="602" spans="1:1">
      <c r="A602" s="102"/>
    </row>
    <row r="603" spans="1:1">
      <c r="A603" s="102"/>
    </row>
    <row r="604" spans="1:1">
      <c r="A604" s="102"/>
    </row>
    <row r="605" spans="1:1">
      <c r="A605" s="102"/>
    </row>
    <row r="606" spans="1:1">
      <c r="A606" s="102"/>
    </row>
    <row r="607" spans="1:1">
      <c r="A607" s="102"/>
    </row>
    <row r="608" spans="1:1">
      <c r="A608" s="102"/>
    </row>
    <row r="609" spans="1:1">
      <c r="A609" s="102"/>
    </row>
    <row r="610" spans="1:1">
      <c r="A610" s="102"/>
    </row>
    <row r="611" spans="1:1">
      <c r="A611" s="102"/>
    </row>
    <row r="612" spans="1:1">
      <c r="A612" s="102"/>
    </row>
    <row r="613" spans="1:1">
      <c r="A613" s="102"/>
    </row>
    <row r="614" spans="1:1">
      <c r="A614" s="102"/>
    </row>
    <row r="615" spans="1:1">
      <c r="A615" s="102"/>
    </row>
    <row r="616" spans="1:1">
      <c r="A616" s="102"/>
    </row>
    <row r="617" spans="1:1">
      <c r="A617" s="102"/>
    </row>
    <row r="618" spans="1:1">
      <c r="A618" s="102"/>
    </row>
    <row r="619" spans="1:1">
      <c r="A619" s="102"/>
    </row>
    <row r="620" spans="1:1">
      <c r="A620" s="102"/>
    </row>
    <row r="621" spans="1:1">
      <c r="A621" s="102"/>
    </row>
    <row r="622" spans="1:1">
      <c r="A622" s="102"/>
    </row>
    <row r="623" spans="1:1">
      <c r="A623" s="102"/>
    </row>
    <row r="624" spans="1:1">
      <c r="A624" s="102"/>
    </row>
    <row r="625" spans="1:1">
      <c r="A625" s="102"/>
    </row>
    <row r="626" spans="1:1">
      <c r="A626" s="102"/>
    </row>
    <row r="627" spans="1:1">
      <c r="A627" s="102"/>
    </row>
    <row r="628" spans="1:1">
      <c r="A628" s="102"/>
    </row>
    <row r="629" spans="1:1">
      <c r="A629" s="102"/>
    </row>
    <row r="630" spans="1:1">
      <c r="A630" s="102"/>
    </row>
    <row r="631" spans="1:1">
      <c r="A631" s="102"/>
    </row>
    <row r="632" spans="1:1">
      <c r="A632" s="102"/>
    </row>
    <row r="633" spans="1:1">
      <c r="A633" s="102"/>
    </row>
    <row r="634" spans="1:1">
      <c r="A634" s="102"/>
    </row>
    <row r="635" spans="1:1">
      <c r="A635" s="102"/>
    </row>
    <row r="636" spans="1:1">
      <c r="A636" s="102"/>
    </row>
    <row r="637" spans="1:1">
      <c r="A637" s="102"/>
    </row>
    <row r="638" spans="1:1">
      <c r="A638" s="102"/>
    </row>
    <row r="639" spans="1:1">
      <c r="A639" s="102"/>
    </row>
    <row r="640" spans="1:1">
      <c r="A640" s="102"/>
    </row>
    <row r="641" spans="1:1">
      <c r="A641" s="102"/>
    </row>
    <row r="642" spans="1:1">
      <c r="A642" s="102"/>
    </row>
    <row r="643" spans="1:1">
      <c r="A643" s="102"/>
    </row>
    <row r="644" spans="1:1">
      <c r="A644" s="102"/>
    </row>
    <row r="645" spans="1:1">
      <c r="A645" s="102"/>
    </row>
    <row r="646" spans="1:1">
      <c r="A646" s="102"/>
    </row>
    <row r="647" spans="1:1">
      <c r="A647" s="102"/>
    </row>
    <row r="648" spans="1:1">
      <c r="A648" s="102"/>
    </row>
    <row r="649" spans="1:1">
      <c r="A649" s="102"/>
    </row>
    <row r="650" spans="1:1">
      <c r="A650" s="102"/>
    </row>
    <row r="651" spans="1:1">
      <c r="A651" s="102"/>
    </row>
    <row r="652" spans="1:1">
      <c r="A652" s="102"/>
    </row>
    <row r="653" spans="1:1">
      <c r="A653" s="102"/>
    </row>
    <row r="654" spans="1:1">
      <c r="A654" s="102"/>
    </row>
    <row r="655" spans="1:1">
      <c r="A655" s="102"/>
    </row>
    <row r="656" spans="1:1">
      <c r="A656" s="102"/>
    </row>
    <row r="657" spans="1:1">
      <c r="A657" s="102"/>
    </row>
    <row r="658" spans="1:1">
      <c r="A658" s="102"/>
    </row>
    <row r="659" spans="1:1">
      <c r="A659" s="102"/>
    </row>
    <row r="660" spans="1:1">
      <c r="A660" s="102"/>
    </row>
    <row r="661" spans="1:1">
      <c r="A661" s="102"/>
    </row>
    <row r="662" spans="1:1">
      <c r="A662" s="102"/>
    </row>
    <row r="663" spans="1:1">
      <c r="A663" s="102"/>
    </row>
    <row r="664" spans="1:1">
      <c r="A664" s="102"/>
    </row>
    <row r="665" spans="1:1">
      <c r="A665" s="102"/>
    </row>
    <row r="666" spans="1:1">
      <c r="A666" s="102"/>
    </row>
    <row r="667" spans="1:1">
      <c r="A667" s="102"/>
    </row>
    <row r="668" spans="1:1">
      <c r="A668" s="102"/>
    </row>
    <row r="669" spans="1:1">
      <c r="A669" s="102"/>
    </row>
    <row r="670" spans="1:1">
      <c r="A670" s="102"/>
    </row>
    <row r="671" spans="1:1">
      <c r="A671" s="102"/>
    </row>
    <row r="672" spans="1:1">
      <c r="A672" s="102"/>
    </row>
    <row r="673" spans="1:1">
      <c r="A673" s="102"/>
    </row>
    <row r="674" spans="1:1">
      <c r="A674" s="102"/>
    </row>
    <row r="675" spans="1:1">
      <c r="A675" s="102"/>
    </row>
    <row r="676" spans="1:1">
      <c r="A676" s="102"/>
    </row>
    <row r="677" spans="1:1">
      <c r="A677" s="102"/>
    </row>
    <row r="678" spans="1:1">
      <c r="A678" s="102"/>
    </row>
    <row r="679" spans="1:1">
      <c r="A679" s="102"/>
    </row>
    <row r="680" spans="1:1">
      <c r="A680" s="102"/>
    </row>
    <row r="681" spans="1:1">
      <c r="A681" s="102"/>
    </row>
    <row r="682" spans="1:1">
      <c r="A682" s="102"/>
    </row>
    <row r="683" spans="1:1">
      <c r="A683" s="102"/>
    </row>
    <row r="684" spans="1:1">
      <c r="A684" s="102"/>
    </row>
    <row r="685" spans="1:1">
      <c r="A685" s="102"/>
    </row>
    <row r="686" spans="1:1">
      <c r="A686" s="102"/>
    </row>
    <row r="687" spans="1:1">
      <c r="A687" s="102"/>
    </row>
    <row r="688" spans="1:1">
      <c r="A688" s="102"/>
    </row>
    <row r="689" spans="1:1">
      <c r="A689" s="102"/>
    </row>
    <row r="690" spans="1:1">
      <c r="A690" s="102"/>
    </row>
    <row r="691" spans="1:1">
      <c r="A691" s="102"/>
    </row>
    <row r="692" spans="1:1">
      <c r="A692" s="102"/>
    </row>
    <row r="693" spans="1:1">
      <c r="A693" s="102"/>
    </row>
    <row r="694" spans="1:1">
      <c r="A694" s="102"/>
    </row>
    <row r="695" spans="1:1">
      <c r="A695" s="102"/>
    </row>
    <row r="696" spans="1:1">
      <c r="A696" s="102"/>
    </row>
    <row r="697" spans="1:1">
      <c r="A697" s="102"/>
    </row>
    <row r="698" spans="1:1">
      <c r="A698" s="102"/>
    </row>
    <row r="699" spans="1:1">
      <c r="A699" s="102"/>
    </row>
    <row r="700" spans="1:1">
      <c r="A700" s="102"/>
    </row>
    <row r="701" spans="1:1">
      <c r="A701" s="102"/>
    </row>
    <row r="702" spans="1:1">
      <c r="A702" s="102"/>
    </row>
    <row r="703" spans="1:1">
      <c r="A703" s="102"/>
    </row>
    <row r="704" spans="1:1">
      <c r="A704" s="102"/>
    </row>
    <row r="705" spans="1:1">
      <c r="A705" s="102"/>
    </row>
    <row r="706" spans="1:1">
      <c r="A706" s="102"/>
    </row>
    <row r="707" spans="1:1">
      <c r="A707" s="102"/>
    </row>
    <row r="708" spans="1:1">
      <c r="A708" s="102"/>
    </row>
    <row r="709" spans="1:1">
      <c r="A709" s="102"/>
    </row>
    <row r="710" spans="1:1">
      <c r="A710" s="102"/>
    </row>
    <row r="711" spans="1:1">
      <c r="A711" s="102"/>
    </row>
    <row r="712" spans="1:1">
      <c r="A712" s="102"/>
    </row>
    <row r="713" spans="1:1">
      <c r="A713" s="102"/>
    </row>
    <row r="714" spans="1:1">
      <c r="A714" s="102"/>
    </row>
    <row r="715" spans="1:1">
      <c r="A715" s="102"/>
    </row>
    <row r="716" spans="1:1">
      <c r="A716" s="102"/>
    </row>
    <row r="717" spans="1:1">
      <c r="A717" s="102"/>
    </row>
    <row r="718" spans="1:1">
      <c r="A718" s="102"/>
    </row>
    <row r="719" spans="1:1">
      <c r="A719" s="102"/>
    </row>
    <row r="720" spans="1:1">
      <c r="A720" s="102"/>
    </row>
    <row r="721" spans="1:1">
      <c r="A721" s="102"/>
    </row>
    <row r="722" spans="1:1">
      <c r="A722" s="102"/>
    </row>
    <row r="723" spans="1:1">
      <c r="A723" s="102"/>
    </row>
    <row r="724" spans="1:1">
      <c r="A724" s="102"/>
    </row>
    <row r="725" spans="1:1">
      <c r="A725" s="102"/>
    </row>
    <row r="726" spans="1:1">
      <c r="A726" s="102"/>
    </row>
    <row r="727" spans="1:1">
      <c r="A727" s="102"/>
    </row>
    <row r="728" spans="1:1">
      <c r="A728" s="102"/>
    </row>
    <row r="729" spans="1:1">
      <c r="A729" s="102"/>
    </row>
    <row r="730" spans="1:1">
      <c r="A730" s="102"/>
    </row>
    <row r="731" spans="1:1">
      <c r="A731" s="102"/>
    </row>
    <row r="732" spans="1:1">
      <c r="A732" s="102"/>
    </row>
    <row r="733" spans="1:1">
      <c r="A733" s="102"/>
    </row>
    <row r="734" spans="1:1">
      <c r="A734" s="102"/>
    </row>
    <row r="735" spans="1:1">
      <c r="A735" s="102"/>
    </row>
    <row r="736" spans="1:1">
      <c r="A736" s="102"/>
    </row>
    <row r="737" spans="1:1">
      <c r="A737" s="102"/>
    </row>
    <row r="738" spans="1:1">
      <c r="A738" s="102"/>
    </row>
    <row r="739" spans="1:1">
      <c r="A739" s="102"/>
    </row>
    <row r="740" spans="1:1">
      <c r="A740" s="102"/>
    </row>
    <row r="741" spans="1:1">
      <c r="A741" s="102"/>
    </row>
    <row r="742" spans="1:1">
      <c r="A742" s="102"/>
    </row>
    <row r="743" spans="1:1">
      <c r="A743" s="102"/>
    </row>
    <row r="744" spans="1:1">
      <c r="A744" s="102"/>
    </row>
    <row r="745" spans="1:1">
      <c r="A745" s="102"/>
    </row>
    <row r="746" spans="1:1">
      <c r="A746" s="102"/>
    </row>
    <row r="747" spans="1:1">
      <c r="A747" s="102"/>
    </row>
    <row r="748" spans="1:1">
      <c r="A748" s="102"/>
    </row>
    <row r="749" spans="1:1">
      <c r="A749" s="102"/>
    </row>
    <row r="750" spans="1:1">
      <c r="A750" s="102"/>
    </row>
    <row r="751" spans="1:1">
      <c r="A751" s="102"/>
    </row>
    <row r="752" spans="1:1">
      <c r="A752" s="102"/>
    </row>
    <row r="753" spans="1:1">
      <c r="A753" s="102"/>
    </row>
    <row r="754" spans="1:1">
      <c r="A754" s="102"/>
    </row>
    <row r="755" spans="1:1">
      <c r="A755" s="102"/>
    </row>
    <row r="756" spans="1:1">
      <c r="A756" s="102"/>
    </row>
    <row r="757" spans="1:1">
      <c r="A757" s="102"/>
    </row>
    <row r="758" spans="1:1">
      <c r="A758" s="102"/>
    </row>
    <row r="759" spans="1:1">
      <c r="A759" s="102"/>
    </row>
    <row r="760" spans="1:1">
      <c r="A760" s="102"/>
    </row>
    <row r="761" spans="1:1">
      <c r="A761" s="102"/>
    </row>
    <row r="762" spans="1:1">
      <c r="A762" s="102"/>
    </row>
    <row r="763" spans="1:1">
      <c r="A763" s="102"/>
    </row>
    <row r="764" spans="1:1">
      <c r="A764" s="102"/>
    </row>
    <row r="765" spans="1:1">
      <c r="A765" s="102"/>
    </row>
    <row r="766" spans="1:1">
      <c r="A766" s="102"/>
    </row>
    <row r="767" spans="1:1">
      <c r="A767" s="102"/>
    </row>
    <row r="768" spans="1:1">
      <c r="A768" s="102"/>
    </row>
    <row r="769" spans="1:1">
      <c r="A769" s="102"/>
    </row>
    <row r="770" spans="1:1">
      <c r="A770" s="102"/>
    </row>
    <row r="771" spans="1:1">
      <c r="A771" s="102"/>
    </row>
    <row r="772" spans="1:1">
      <c r="A772" s="102"/>
    </row>
    <row r="773" spans="1:1">
      <c r="A773" s="102"/>
    </row>
    <row r="774" spans="1:1">
      <c r="A774" s="102"/>
    </row>
    <row r="775" spans="1:1">
      <c r="A775" s="102"/>
    </row>
    <row r="776" spans="1:1">
      <c r="A776" s="102"/>
    </row>
    <row r="777" spans="1:1">
      <c r="A777" s="102"/>
    </row>
    <row r="778" spans="1:1">
      <c r="A778" s="102"/>
    </row>
    <row r="779" spans="1:1">
      <c r="A779" s="102"/>
    </row>
    <row r="780" spans="1:1">
      <c r="A780" s="102"/>
    </row>
    <row r="781" spans="1:1">
      <c r="A781" s="102"/>
    </row>
    <row r="782" spans="1:1">
      <c r="A782" s="102"/>
    </row>
    <row r="783" spans="1:1">
      <c r="A783" s="102"/>
    </row>
    <row r="784" spans="1:1">
      <c r="A784" s="102"/>
    </row>
    <row r="785" spans="1:1">
      <c r="A785" s="102"/>
    </row>
    <row r="786" spans="1:1">
      <c r="A786" s="102"/>
    </row>
    <row r="787" spans="1:1">
      <c r="A787" s="102"/>
    </row>
    <row r="788" spans="1:1">
      <c r="A788" s="102"/>
    </row>
    <row r="789" spans="1:1">
      <c r="A789" s="102"/>
    </row>
    <row r="790" spans="1:1">
      <c r="A790" s="102"/>
    </row>
    <row r="791" spans="1:1">
      <c r="A791" s="102"/>
    </row>
    <row r="792" spans="1:1">
      <c r="A792" s="102"/>
    </row>
    <row r="793" spans="1:1">
      <c r="A793" s="102"/>
    </row>
    <row r="794" spans="1:1">
      <c r="A794" s="102"/>
    </row>
    <row r="795" spans="1:1">
      <c r="A795" s="102"/>
    </row>
    <row r="796" spans="1:1">
      <c r="A796" s="102"/>
    </row>
    <row r="797" spans="1:1">
      <c r="A797" s="102"/>
    </row>
    <row r="798" spans="1:1">
      <c r="A798" s="102"/>
    </row>
    <row r="799" spans="1:1">
      <c r="A799" s="102"/>
    </row>
    <row r="800" spans="1:1">
      <c r="A800" s="102"/>
    </row>
    <row r="801" spans="1:1">
      <c r="A801" s="102"/>
    </row>
    <row r="802" spans="1:1">
      <c r="A802" s="102"/>
    </row>
    <row r="803" spans="1:1">
      <c r="A803" s="102"/>
    </row>
    <row r="804" spans="1:1">
      <c r="A804" s="102"/>
    </row>
    <row r="805" spans="1:1">
      <c r="A805" s="102"/>
    </row>
    <row r="806" spans="1:1">
      <c r="A806" s="102"/>
    </row>
    <row r="807" spans="1:1">
      <c r="A807" s="102"/>
    </row>
    <row r="808" spans="1:1">
      <c r="A808" s="102"/>
    </row>
    <row r="809" spans="1:1">
      <c r="A809" s="102"/>
    </row>
    <row r="810" spans="1:1">
      <c r="A810" s="102"/>
    </row>
    <row r="811" spans="1:1">
      <c r="A811" s="102"/>
    </row>
    <row r="812" spans="1:1">
      <c r="A812" s="102"/>
    </row>
    <row r="813" spans="1:1">
      <c r="A813" s="102"/>
    </row>
    <row r="814" spans="1:1">
      <c r="A814" s="102"/>
    </row>
    <row r="815" spans="1:1">
      <c r="A815" s="102"/>
    </row>
    <row r="816" spans="1:1">
      <c r="A816" s="102"/>
    </row>
    <row r="817" spans="1:1">
      <c r="A817" s="102"/>
    </row>
    <row r="818" spans="1:1">
      <c r="A818" s="102"/>
    </row>
    <row r="819" spans="1:1">
      <c r="A819" s="102"/>
    </row>
    <row r="820" spans="1:1">
      <c r="A820" s="102"/>
    </row>
    <row r="821" spans="1:1">
      <c r="A821" s="102"/>
    </row>
    <row r="822" spans="1:1">
      <c r="A822" s="102"/>
    </row>
    <row r="823" spans="1:1">
      <c r="A823" s="102"/>
    </row>
    <row r="824" spans="1:1">
      <c r="A824" s="102"/>
    </row>
    <row r="825" spans="1:1">
      <c r="A825" s="102"/>
    </row>
    <row r="826" spans="1:1">
      <c r="A826" s="102"/>
    </row>
    <row r="827" spans="1:1">
      <c r="A827" s="102"/>
    </row>
    <row r="828" spans="1:1">
      <c r="A828" s="102"/>
    </row>
    <row r="829" spans="1:1">
      <c r="A829" s="102"/>
    </row>
    <row r="830" spans="1:1">
      <c r="A830" s="102"/>
    </row>
    <row r="831" spans="1:1">
      <c r="A831" s="102"/>
    </row>
    <row r="832" spans="1:1">
      <c r="A832" s="102"/>
    </row>
    <row r="833" spans="1:1">
      <c r="A833" s="102"/>
    </row>
    <row r="834" spans="1:1">
      <c r="A834" s="102"/>
    </row>
    <row r="835" spans="1:1">
      <c r="A835" s="102"/>
    </row>
    <row r="836" spans="1:1">
      <c r="A836" s="102"/>
    </row>
    <row r="837" spans="1:1">
      <c r="A837" s="102"/>
    </row>
    <row r="838" spans="1:1">
      <c r="A838" s="102"/>
    </row>
    <row r="839" spans="1:1">
      <c r="A839" s="102"/>
    </row>
    <row r="840" spans="1:1">
      <c r="A840" s="102"/>
    </row>
    <row r="841" spans="1:1">
      <c r="A841" s="102"/>
    </row>
    <row r="842" spans="1:1">
      <c r="A842" s="102"/>
    </row>
    <row r="843" spans="1:1">
      <c r="A843" s="102"/>
    </row>
    <row r="844" spans="1:1">
      <c r="A844" s="102"/>
    </row>
    <row r="845" spans="1:1">
      <c r="A845" s="102"/>
    </row>
    <row r="846" spans="1:1">
      <c r="A846" s="102"/>
    </row>
    <row r="847" spans="1:1">
      <c r="A847" s="102"/>
    </row>
    <row r="848" spans="1:1">
      <c r="A848" s="102"/>
    </row>
    <row r="849" spans="1:1">
      <c r="A849" s="102"/>
    </row>
    <row r="850" spans="1:1">
      <c r="A850" s="102"/>
    </row>
    <row r="851" spans="1:1">
      <c r="A851" s="102"/>
    </row>
    <row r="852" spans="1:1">
      <c r="A852" s="102"/>
    </row>
    <row r="853" spans="1:1">
      <c r="A853" s="102"/>
    </row>
    <row r="854" spans="1:1">
      <c r="A854" s="102"/>
    </row>
    <row r="855" spans="1:1">
      <c r="A855" s="102"/>
    </row>
    <row r="856" spans="1:1">
      <c r="A856" s="102"/>
    </row>
    <row r="857" spans="1:1">
      <c r="A857" s="102"/>
    </row>
    <row r="858" spans="1:1">
      <c r="A858" s="102"/>
    </row>
    <row r="859" spans="1:1">
      <c r="A859" s="102"/>
    </row>
    <row r="860" spans="1:1">
      <c r="A860" s="102"/>
    </row>
    <row r="861" spans="1:1">
      <c r="A861" s="102"/>
    </row>
    <row r="862" spans="1:1">
      <c r="A862" s="102"/>
    </row>
    <row r="863" spans="1:1">
      <c r="A863" s="102"/>
    </row>
    <row r="864" spans="1:1">
      <c r="A864" s="102"/>
    </row>
    <row r="865" spans="1:1">
      <c r="A865" s="102"/>
    </row>
    <row r="866" spans="1:1">
      <c r="A866" s="102"/>
    </row>
    <row r="867" spans="1:1">
      <c r="A867" s="102"/>
    </row>
    <row r="868" spans="1:1">
      <c r="A868" s="102"/>
    </row>
    <row r="869" spans="1:1">
      <c r="A869" s="102"/>
    </row>
    <row r="870" spans="1:1">
      <c r="A870" s="102"/>
    </row>
    <row r="871" spans="1:1">
      <c r="A871" s="102"/>
    </row>
    <row r="872" spans="1:1">
      <c r="A872" s="102"/>
    </row>
    <row r="873" spans="1:1">
      <c r="A873" s="102"/>
    </row>
    <row r="874" spans="1:1">
      <c r="A874" s="102"/>
    </row>
    <row r="875" spans="1:1">
      <c r="A875" s="102"/>
    </row>
    <row r="876" spans="1:1">
      <c r="A876" s="102"/>
    </row>
    <row r="877" spans="1:1">
      <c r="A877" s="102"/>
    </row>
    <row r="878" spans="1:1">
      <c r="A878" s="102"/>
    </row>
    <row r="879" spans="1:1">
      <c r="A879" s="102"/>
    </row>
    <row r="880" spans="1:1">
      <c r="A880" s="102"/>
    </row>
    <row r="881" spans="1:1">
      <c r="A881" s="102"/>
    </row>
    <row r="882" spans="1:1">
      <c r="A882" s="102"/>
    </row>
    <row r="883" spans="1:1">
      <c r="A883" s="102"/>
    </row>
    <row r="884" spans="1:1">
      <c r="A884" s="102"/>
    </row>
    <row r="885" spans="1:1">
      <c r="A885" s="102"/>
    </row>
    <row r="886" spans="1:1">
      <c r="A886" s="102"/>
    </row>
    <row r="887" spans="1:1">
      <c r="A887" s="102"/>
    </row>
    <row r="888" spans="1:1">
      <c r="A888" s="102"/>
    </row>
    <row r="889" spans="1:1">
      <c r="A889" s="102"/>
    </row>
    <row r="890" spans="1:1">
      <c r="A890" s="102"/>
    </row>
    <row r="891" spans="1:1">
      <c r="A891" s="102"/>
    </row>
    <row r="892" spans="1:1">
      <c r="A892" s="102"/>
    </row>
    <row r="893" spans="1:1">
      <c r="A893" s="102"/>
    </row>
    <row r="894" spans="1:1">
      <c r="A894" s="102"/>
    </row>
    <row r="895" spans="1:1">
      <c r="A895" s="102"/>
    </row>
    <row r="896" spans="1:1">
      <c r="A896" s="102"/>
    </row>
    <row r="897" spans="1:1">
      <c r="A897" s="102"/>
    </row>
    <row r="898" spans="1:1">
      <c r="A898" s="102"/>
    </row>
    <row r="899" spans="1:1">
      <c r="A899" s="102"/>
    </row>
    <row r="900" spans="1:1">
      <c r="A900" s="102"/>
    </row>
    <row r="901" spans="1:1">
      <c r="A901" s="102"/>
    </row>
    <row r="902" spans="1:1">
      <c r="A902" s="102"/>
    </row>
    <row r="903" spans="1:1">
      <c r="A903" s="102"/>
    </row>
    <row r="904" spans="1:1">
      <c r="A904" s="102"/>
    </row>
    <row r="905" spans="1:1">
      <c r="A905" s="102"/>
    </row>
    <row r="906" spans="1:1">
      <c r="A906" s="102"/>
    </row>
    <row r="907" spans="1:1">
      <c r="A907" s="102"/>
    </row>
    <row r="908" spans="1:1">
      <c r="A908" s="102"/>
    </row>
    <row r="909" spans="1:1">
      <c r="A909" s="102"/>
    </row>
    <row r="910" spans="1:1">
      <c r="A910" s="102"/>
    </row>
    <row r="911" spans="1:1">
      <c r="A911" s="102"/>
    </row>
    <row r="912" spans="1:1">
      <c r="A912" s="102"/>
    </row>
    <row r="913" spans="1:1">
      <c r="A913" s="102"/>
    </row>
    <row r="914" spans="1:1">
      <c r="A914" s="102"/>
    </row>
    <row r="915" spans="1:1">
      <c r="A915" s="102"/>
    </row>
    <row r="916" spans="1:1">
      <c r="A916" s="102"/>
    </row>
    <row r="917" spans="1:1">
      <c r="A917" s="102"/>
    </row>
    <row r="918" spans="1:1">
      <c r="A918" s="102"/>
    </row>
    <row r="919" spans="1:1">
      <c r="A919" s="102"/>
    </row>
    <row r="920" spans="1:1">
      <c r="A920" s="102"/>
    </row>
    <row r="921" spans="1:1">
      <c r="A921" s="102"/>
    </row>
    <row r="922" spans="1:1">
      <c r="A922" s="102"/>
    </row>
    <row r="923" spans="1:1">
      <c r="A923" s="102"/>
    </row>
    <row r="924" spans="1:1">
      <c r="A924" s="102"/>
    </row>
    <row r="925" spans="1:1">
      <c r="A925" s="102"/>
    </row>
    <row r="926" spans="1:1">
      <c r="A926" s="102"/>
    </row>
    <row r="927" spans="1:1">
      <c r="A927" s="102"/>
    </row>
    <row r="928" spans="1:1">
      <c r="A928" s="102"/>
    </row>
    <row r="929" spans="1:1">
      <c r="A929" s="102"/>
    </row>
    <row r="930" spans="1:1">
      <c r="A930" s="102"/>
    </row>
    <row r="931" spans="1:1">
      <c r="A931" s="102"/>
    </row>
    <row r="932" spans="1:1">
      <c r="A932" s="102"/>
    </row>
    <row r="933" spans="1:1">
      <c r="A933" s="102"/>
    </row>
    <row r="934" spans="1:1">
      <c r="A934" s="102"/>
    </row>
    <row r="935" spans="1:1">
      <c r="A935" s="102"/>
    </row>
    <row r="936" spans="1:1">
      <c r="A936" s="102"/>
    </row>
    <row r="937" spans="1:1">
      <c r="A937" s="102"/>
    </row>
    <row r="938" spans="1:1">
      <c r="A938" s="102"/>
    </row>
    <row r="939" spans="1:1">
      <c r="A939" s="102"/>
    </row>
    <row r="940" spans="1:1">
      <c r="A940" s="102"/>
    </row>
    <row r="941" spans="1:1">
      <c r="A941" s="102"/>
    </row>
    <row r="942" spans="1:1">
      <c r="A942" s="102"/>
    </row>
    <row r="943" spans="1:1">
      <c r="A943" s="102"/>
    </row>
    <row r="944" spans="1:1">
      <c r="A944" s="102"/>
    </row>
    <row r="945" spans="1:1">
      <c r="A945" s="102"/>
    </row>
    <row r="946" spans="1:1">
      <c r="A946" s="102"/>
    </row>
    <row r="947" spans="1:1">
      <c r="A947" s="102"/>
    </row>
    <row r="948" spans="1:1">
      <c r="A948" s="102"/>
    </row>
    <row r="949" spans="1:1">
      <c r="A949" s="102"/>
    </row>
    <row r="950" spans="1:1">
      <c r="A950" s="102"/>
    </row>
    <row r="951" spans="1:1">
      <c r="A951" s="102"/>
    </row>
    <row r="952" spans="1:1">
      <c r="A952" s="102"/>
    </row>
    <row r="953" spans="1:1">
      <c r="A953" s="102"/>
    </row>
    <row r="954" spans="1:1">
      <c r="A954" s="102"/>
    </row>
    <row r="955" spans="1:1">
      <c r="A955" s="102"/>
    </row>
    <row r="956" spans="1:1">
      <c r="A956" s="102"/>
    </row>
    <row r="957" spans="1:1">
      <c r="A957" s="102"/>
    </row>
    <row r="958" spans="1:1">
      <c r="A958" s="102"/>
    </row>
    <row r="959" spans="1:1">
      <c r="A959" s="102"/>
    </row>
    <row r="960" spans="1:1">
      <c r="A960" s="102"/>
    </row>
    <row r="961" spans="1:1">
      <c r="A961" s="102"/>
    </row>
    <row r="962" spans="1:1">
      <c r="A962" s="102"/>
    </row>
    <row r="963" spans="1:1">
      <c r="A963" s="102"/>
    </row>
    <row r="964" spans="1:1">
      <c r="A964" s="102"/>
    </row>
    <row r="965" spans="1:1">
      <c r="A965" s="102"/>
    </row>
    <row r="966" spans="1:1">
      <c r="A966" s="102"/>
    </row>
    <row r="967" spans="1:1">
      <c r="A967" s="102"/>
    </row>
    <row r="968" spans="1:1">
      <c r="A968" s="102"/>
    </row>
    <row r="969" spans="1:1">
      <c r="A969" s="102"/>
    </row>
    <row r="970" spans="1:1">
      <c r="A970" s="102"/>
    </row>
    <row r="971" spans="1:1">
      <c r="A971" s="102"/>
    </row>
    <row r="972" spans="1:1">
      <c r="A972" s="102"/>
    </row>
    <row r="973" spans="1:1">
      <c r="A973" s="102"/>
    </row>
    <row r="974" spans="1:1">
      <c r="A974" s="102"/>
    </row>
    <row r="975" spans="1:1">
      <c r="A975" s="102"/>
    </row>
    <row r="976" spans="1:1">
      <c r="A976" s="102"/>
    </row>
    <row r="977" spans="1:1">
      <c r="A977" s="102"/>
    </row>
    <row r="978" spans="1:1">
      <c r="A978" s="102"/>
    </row>
    <row r="979" spans="1:1">
      <c r="A979" s="102"/>
    </row>
    <row r="980" spans="1:1">
      <c r="A980" s="102"/>
    </row>
    <row r="981" spans="1:1">
      <c r="A981" s="102"/>
    </row>
    <row r="982" spans="1:1">
      <c r="A982" s="102"/>
    </row>
    <row r="983" spans="1:1">
      <c r="A983" s="102"/>
    </row>
    <row r="984" spans="1:1">
      <c r="A984" s="102"/>
    </row>
    <row r="985" spans="1:1">
      <c r="A985" s="102"/>
    </row>
    <row r="986" spans="1:1">
      <c r="A986" s="102"/>
    </row>
    <row r="987" spans="1:1">
      <c r="A987" s="102"/>
    </row>
    <row r="988" spans="1:1">
      <c r="A988" s="102"/>
    </row>
    <row r="989" spans="1:1">
      <c r="A989" s="102"/>
    </row>
    <row r="990" spans="1:1">
      <c r="A990" s="102"/>
    </row>
    <row r="991" spans="1:1">
      <c r="A991" s="102"/>
    </row>
    <row r="992" spans="1:1">
      <c r="A992" s="102"/>
    </row>
    <row r="993" spans="1:1">
      <c r="A993" s="102"/>
    </row>
    <row r="994" spans="1:1">
      <c r="A994" s="102"/>
    </row>
    <row r="995" spans="1:1">
      <c r="A995" s="102"/>
    </row>
    <row r="996" spans="1:1">
      <c r="A996" s="102"/>
    </row>
    <row r="997" spans="1:1">
      <c r="A997" s="102"/>
    </row>
    <row r="998" spans="1:1">
      <c r="A998" s="102"/>
    </row>
    <row r="999" spans="1:1">
      <c r="A999" s="102"/>
    </row>
    <row r="1000" spans="1:1">
      <c r="A1000" s="102"/>
    </row>
    <row r="1001" spans="1:1">
      <c r="A1001" s="102"/>
    </row>
    <row r="1002" spans="1:1">
      <c r="A1002" s="102"/>
    </row>
    <row r="1003" spans="1:1">
      <c r="A1003" s="102"/>
    </row>
    <row r="1004" spans="1:1">
      <c r="A1004" s="102"/>
    </row>
    <row r="1005" spans="1:1">
      <c r="A1005" s="102"/>
    </row>
    <row r="1006" spans="1:1">
      <c r="A1006" s="102"/>
    </row>
    <row r="1007" spans="1:1">
      <c r="A1007" s="102"/>
    </row>
    <row r="1008" spans="1:1">
      <c r="A1008" s="102"/>
    </row>
    <row r="1009" spans="1:1">
      <c r="A1009" s="102"/>
    </row>
    <row r="1010" spans="1:1">
      <c r="A1010" s="102"/>
    </row>
    <row r="1011" spans="1:1">
      <c r="A1011" s="102"/>
    </row>
    <row r="1012" spans="1:1">
      <c r="A1012" s="102"/>
    </row>
    <row r="1013" spans="1:1">
      <c r="A1013" s="102"/>
    </row>
    <row r="1014" spans="1:1">
      <c r="A1014" s="102"/>
    </row>
    <row r="1015" spans="1:1">
      <c r="A1015" s="102"/>
    </row>
    <row r="1016" spans="1:1">
      <c r="A1016" s="102"/>
    </row>
    <row r="1017" spans="1:1">
      <c r="A1017" s="102"/>
    </row>
    <row r="1018" spans="1:1">
      <c r="A1018" s="102"/>
    </row>
    <row r="1019" spans="1:1">
      <c r="A1019" s="102"/>
    </row>
    <row r="1020" spans="1:1">
      <c r="A1020" s="102"/>
    </row>
    <row r="1021" spans="1:1">
      <c r="A1021" s="102"/>
    </row>
    <row r="1022" spans="1:1">
      <c r="A1022" s="102"/>
    </row>
    <row r="1023" spans="1:1">
      <c r="A1023" s="102"/>
    </row>
    <row r="1024" spans="1:1">
      <c r="A1024" s="102"/>
    </row>
    <row r="1025" spans="1:1">
      <c r="A1025" s="102"/>
    </row>
    <row r="1026" spans="1:1">
      <c r="A1026" s="102"/>
    </row>
    <row r="1027" spans="1:1">
      <c r="A1027" s="102"/>
    </row>
    <row r="1028" spans="1:1">
      <c r="A1028" s="102"/>
    </row>
    <row r="1029" spans="1:1">
      <c r="A1029" s="102"/>
    </row>
    <row r="1030" spans="1:1">
      <c r="A1030" s="102"/>
    </row>
    <row r="1031" spans="1:1">
      <c r="A1031" s="102"/>
    </row>
    <row r="1032" spans="1:1">
      <c r="A1032" s="102"/>
    </row>
    <row r="1033" spans="1:1">
      <c r="A1033" s="102"/>
    </row>
    <row r="1034" spans="1:1">
      <c r="A1034" s="102"/>
    </row>
    <row r="1035" spans="1:1">
      <c r="A1035" s="102"/>
    </row>
    <row r="1036" spans="1:1">
      <c r="A1036" s="102"/>
    </row>
    <row r="1037" spans="1:1">
      <c r="A1037" s="102"/>
    </row>
    <row r="1038" spans="1:1">
      <c r="A1038" s="102"/>
    </row>
    <row r="1039" spans="1:1">
      <c r="A1039" s="102"/>
    </row>
    <row r="1040" spans="1:1">
      <c r="A1040" s="102"/>
    </row>
    <row r="1041" spans="1:1">
      <c r="A1041" s="102"/>
    </row>
    <row r="1042" spans="1:1">
      <c r="A1042" s="102"/>
    </row>
    <row r="1043" spans="1:1">
      <c r="A1043" s="102"/>
    </row>
    <row r="1044" spans="1:1">
      <c r="A1044" s="102"/>
    </row>
    <row r="1045" spans="1:1">
      <c r="A1045" s="102"/>
    </row>
    <row r="1046" spans="1:1">
      <c r="A1046" s="102"/>
    </row>
    <row r="1047" spans="1:1">
      <c r="A1047" s="102"/>
    </row>
    <row r="1048" spans="1:1">
      <c r="A1048" s="102"/>
    </row>
    <row r="1049" spans="1:1">
      <c r="A1049" s="102"/>
    </row>
    <row r="1050" spans="1:1">
      <c r="A1050" s="102"/>
    </row>
    <row r="1051" spans="1:1">
      <c r="A1051" s="102"/>
    </row>
    <row r="1052" spans="1:1">
      <c r="A1052" s="102"/>
    </row>
    <row r="1053" spans="1:1">
      <c r="A1053" s="102"/>
    </row>
    <row r="1054" spans="1:1">
      <c r="A1054" s="102"/>
    </row>
    <row r="1055" spans="1:1">
      <c r="A1055" s="102"/>
    </row>
    <row r="1056" spans="1:1">
      <c r="A1056" s="102"/>
    </row>
    <row r="1057" spans="1:1">
      <c r="A1057" s="102"/>
    </row>
    <row r="1058" spans="1:1">
      <c r="A1058" s="102"/>
    </row>
    <row r="1059" spans="1:1">
      <c r="A1059" s="102"/>
    </row>
    <row r="1060" spans="1:1">
      <c r="A1060" s="102"/>
    </row>
    <row r="1061" spans="1:1">
      <c r="A1061" s="102"/>
    </row>
    <row r="1062" spans="1:1">
      <c r="A1062" s="102"/>
    </row>
    <row r="1063" spans="1:1">
      <c r="A1063" s="102"/>
    </row>
    <row r="1064" spans="1:1">
      <c r="A1064" s="102"/>
    </row>
    <row r="1065" spans="1:1">
      <c r="A1065" s="102"/>
    </row>
    <row r="1066" spans="1:1">
      <c r="A1066" s="102"/>
    </row>
    <row r="1067" spans="1:1">
      <c r="A1067" s="102"/>
    </row>
    <row r="1068" spans="1:1">
      <c r="A1068" s="102"/>
    </row>
    <row r="1069" spans="1:1">
      <c r="A1069" s="102"/>
    </row>
    <row r="1070" spans="1:1">
      <c r="A1070" s="102"/>
    </row>
    <row r="1071" spans="1:1">
      <c r="A1071" s="102"/>
    </row>
    <row r="1072" spans="1:1">
      <c r="A1072" s="102"/>
    </row>
    <row r="1073" spans="1:1">
      <c r="A1073" s="102"/>
    </row>
    <row r="1074" spans="1:1">
      <c r="A1074" s="102"/>
    </row>
    <row r="1075" spans="1:1">
      <c r="A1075" s="102"/>
    </row>
    <row r="1076" spans="1:1">
      <c r="A1076" s="102"/>
    </row>
    <row r="1077" spans="1:1">
      <c r="A1077" s="102"/>
    </row>
    <row r="1078" spans="1:1">
      <c r="A1078" s="102"/>
    </row>
    <row r="1079" spans="1:1">
      <c r="A1079" s="102"/>
    </row>
    <row r="1080" spans="1:1">
      <c r="A1080" s="102"/>
    </row>
    <row r="1081" spans="1:1">
      <c r="A1081" s="102"/>
    </row>
    <row r="1082" spans="1:1">
      <c r="A1082" s="102"/>
    </row>
    <row r="1083" spans="1:1">
      <c r="A1083" s="102"/>
    </row>
    <row r="1084" spans="1:1">
      <c r="A1084" s="102"/>
    </row>
    <row r="1085" spans="1:1">
      <c r="A1085" s="102"/>
    </row>
    <row r="1086" spans="1:1">
      <c r="A1086" s="102"/>
    </row>
    <row r="1087" spans="1:1">
      <c r="A1087" s="102"/>
    </row>
    <row r="1088" spans="1:1">
      <c r="A1088" s="102"/>
    </row>
    <row r="1089" spans="1:1">
      <c r="A1089" s="102"/>
    </row>
    <row r="1090" spans="1:1">
      <c r="A1090" s="102"/>
    </row>
    <row r="1091" spans="1:1">
      <c r="A1091" s="102"/>
    </row>
    <row r="1092" spans="1:1">
      <c r="A1092" s="102"/>
    </row>
    <row r="1093" spans="1:1">
      <c r="A1093" s="102"/>
    </row>
    <row r="1094" spans="1:1">
      <c r="A1094" s="102"/>
    </row>
    <row r="1095" spans="1:1">
      <c r="A1095" s="102"/>
    </row>
    <row r="1096" spans="1:1">
      <c r="A1096" s="102"/>
    </row>
    <row r="1097" spans="1:1">
      <c r="A1097" s="102"/>
    </row>
    <row r="1098" spans="1:1">
      <c r="A1098" s="102"/>
    </row>
    <row r="1099" spans="1:1">
      <c r="A1099" s="102"/>
    </row>
    <row r="1100" spans="1:1">
      <c r="A1100" s="102"/>
    </row>
    <row r="1101" spans="1:1">
      <c r="A1101" s="102"/>
    </row>
    <row r="1102" spans="1:1">
      <c r="A1102" s="102"/>
    </row>
    <row r="1103" spans="1:1">
      <c r="A1103" s="102"/>
    </row>
    <row r="1104" spans="1:1">
      <c r="A1104" s="102"/>
    </row>
    <row r="1105" spans="1:1">
      <c r="A1105" s="102"/>
    </row>
    <row r="1106" spans="1:1">
      <c r="A1106" s="102"/>
    </row>
    <row r="1107" spans="1:1">
      <c r="A1107" s="102"/>
    </row>
    <row r="1108" spans="1:1">
      <c r="A1108" s="102"/>
    </row>
    <row r="1109" spans="1:1">
      <c r="A1109" s="102"/>
    </row>
    <row r="1110" spans="1:1">
      <c r="A1110" s="102"/>
    </row>
    <row r="1111" spans="1:1">
      <c r="A1111" s="102"/>
    </row>
    <row r="1112" spans="1:1">
      <c r="A1112" s="102"/>
    </row>
    <row r="1113" spans="1:1">
      <c r="A1113" s="102"/>
    </row>
    <row r="1114" spans="1:1">
      <c r="A1114" s="102"/>
    </row>
    <row r="1115" spans="1:1">
      <c r="A1115" s="102"/>
    </row>
    <row r="1116" spans="1:1">
      <c r="A1116" s="102"/>
    </row>
    <row r="1117" spans="1:1">
      <c r="A1117" s="102"/>
    </row>
    <row r="1118" spans="1:1">
      <c r="A1118" s="102"/>
    </row>
    <row r="1119" spans="1:1">
      <c r="A1119" s="102"/>
    </row>
    <row r="1120" spans="1:1">
      <c r="A1120" s="102"/>
    </row>
    <row r="1121" spans="1:1">
      <c r="A1121" s="102"/>
    </row>
    <row r="1122" spans="1:1">
      <c r="A1122" s="102"/>
    </row>
    <row r="1123" spans="1:1">
      <c r="A1123" s="102"/>
    </row>
    <row r="1124" spans="1:1">
      <c r="A1124" s="102"/>
    </row>
    <row r="1125" spans="1:1">
      <c r="A1125" s="102"/>
    </row>
    <row r="1126" spans="1:1">
      <c r="A1126" s="102"/>
    </row>
    <row r="1127" spans="1:1">
      <c r="A1127" s="102"/>
    </row>
    <row r="1128" spans="1:1">
      <c r="A1128" s="102"/>
    </row>
    <row r="1129" spans="1:1">
      <c r="A1129" s="102"/>
    </row>
    <row r="1130" spans="1:1">
      <c r="A1130" s="102"/>
    </row>
    <row r="1131" spans="1:1">
      <c r="A1131" s="102"/>
    </row>
    <row r="1132" spans="1:1">
      <c r="A1132" s="102"/>
    </row>
    <row r="1133" spans="1:1">
      <c r="A1133" s="102"/>
    </row>
    <row r="1134" spans="1:1">
      <c r="A1134" s="102"/>
    </row>
    <row r="1135" spans="1:1">
      <c r="A1135" s="102"/>
    </row>
    <row r="1136" spans="1:1">
      <c r="A1136" s="102"/>
    </row>
    <row r="1137" spans="1:1">
      <c r="A1137" s="102"/>
    </row>
    <row r="1138" spans="1:1">
      <c r="A1138" s="102"/>
    </row>
    <row r="1139" spans="1:1">
      <c r="A1139" s="102"/>
    </row>
    <row r="1140" spans="1:1">
      <c r="A1140" s="102"/>
    </row>
    <row r="1141" spans="1:1">
      <c r="A1141" s="102"/>
    </row>
    <row r="1142" spans="1:1">
      <c r="A1142" s="102"/>
    </row>
    <row r="1143" spans="1:1">
      <c r="A1143" s="102"/>
    </row>
    <row r="1144" spans="1:1">
      <c r="A1144" s="102"/>
    </row>
    <row r="1145" spans="1:1">
      <c r="A1145" s="102"/>
    </row>
    <row r="1146" spans="1:1">
      <c r="A1146" s="102"/>
    </row>
    <row r="1147" spans="1:1">
      <c r="A1147" s="102"/>
    </row>
    <row r="1148" spans="1:1">
      <c r="A1148" s="102"/>
    </row>
    <row r="1149" spans="1:1">
      <c r="A1149" s="102"/>
    </row>
    <row r="1150" spans="1:1">
      <c r="A1150" s="102"/>
    </row>
    <row r="1151" spans="1:1">
      <c r="A1151" s="102"/>
    </row>
    <row r="1152" spans="1:1">
      <c r="A1152" s="102"/>
    </row>
    <row r="1153" spans="1:1">
      <c r="A1153" s="102"/>
    </row>
    <row r="1154" spans="1:1">
      <c r="A1154" s="102"/>
    </row>
    <row r="1155" spans="1:1">
      <c r="A1155" s="102"/>
    </row>
    <row r="1156" spans="1:1">
      <c r="A1156" s="102"/>
    </row>
    <row r="1157" spans="1:1">
      <c r="A1157" s="102"/>
    </row>
    <row r="1158" spans="1:1">
      <c r="A1158" s="102"/>
    </row>
    <row r="1159" spans="1:1">
      <c r="A1159" s="102"/>
    </row>
    <row r="1160" spans="1:1">
      <c r="A1160" s="102"/>
    </row>
    <row r="1161" spans="1:1">
      <c r="A1161" s="102"/>
    </row>
    <row r="1162" spans="1:1">
      <c r="A1162" s="102"/>
    </row>
    <row r="1163" spans="1:1">
      <c r="A1163" s="102"/>
    </row>
    <row r="1164" spans="1:1">
      <c r="A1164" s="102"/>
    </row>
    <row r="1165" spans="1:1">
      <c r="A1165" s="102"/>
    </row>
    <row r="1166" spans="1:1">
      <c r="A1166" s="102"/>
    </row>
    <row r="1167" spans="1:1">
      <c r="A1167" s="102"/>
    </row>
    <row r="1168" spans="1:1">
      <c r="A1168" s="102"/>
    </row>
    <row r="1169" spans="1:1">
      <c r="A1169" s="102"/>
    </row>
    <row r="1170" spans="1:1">
      <c r="A1170" s="102"/>
    </row>
    <row r="1171" spans="1:1">
      <c r="A1171" s="102"/>
    </row>
    <row r="1172" spans="1:1">
      <c r="A1172" s="102"/>
    </row>
    <row r="1173" spans="1:1">
      <c r="A1173" s="102"/>
    </row>
    <row r="1174" spans="1:1">
      <c r="A1174" s="102"/>
    </row>
    <row r="1175" spans="1:1">
      <c r="A1175" s="102"/>
    </row>
    <row r="1176" spans="1:1">
      <c r="A1176" s="102"/>
    </row>
    <row r="1177" spans="1:1">
      <c r="A1177" s="102"/>
    </row>
    <row r="1178" spans="1:1">
      <c r="A1178" s="102"/>
    </row>
    <row r="1179" spans="1:1">
      <c r="A1179" s="102"/>
    </row>
    <row r="1180" spans="1:1">
      <c r="A1180" s="102"/>
    </row>
    <row r="1181" spans="1:1">
      <c r="A1181" s="102"/>
    </row>
    <row r="1182" spans="1:1">
      <c r="A1182" s="102"/>
    </row>
    <row r="1183" spans="1:1">
      <c r="A1183" s="102"/>
    </row>
    <row r="1184" spans="1:1">
      <c r="A1184" s="102"/>
    </row>
    <row r="1185" spans="1:1">
      <c r="A1185" s="102"/>
    </row>
    <row r="1186" spans="1:1">
      <c r="A1186" s="102"/>
    </row>
    <row r="1187" spans="1:1">
      <c r="A1187" s="102"/>
    </row>
    <row r="1188" spans="1:1">
      <c r="A1188" s="102"/>
    </row>
    <row r="1189" spans="1:1">
      <c r="A1189" s="102"/>
    </row>
    <row r="1190" spans="1:1">
      <c r="A1190" s="102"/>
    </row>
    <row r="1191" spans="1:1">
      <c r="A1191" s="102"/>
    </row>
    <row r="1192" spans="1:1">
      <c r="A1192" s="102"/>
    </row>
    <row r="1193" spans="1:1">
      <c r="A1193" s="102"/>
    </row>
    <row r="1194" spans="1:1">
      <c r="A1194" s="102"/>
    </row>
    <row r="1195" spans="1:1">
      <c r="A1195" s="102"/>
    </row>
    <row r="1196" spans="1:1">
      <c r="A1196" s="102"/>
    </row>
    <row r="1197" spans="1:1">
      <c r="A1197" s="102"/>
    </row>
    <row r="1198" spans="1:1">
      <c r="A1198" s="102"/>
    </row>
    <row r="1199" spans="1:1">
      <c r="A1199" s="102"/>
    </row>
    <row r="1200" spans="1:1">
      <c r="A1200" s="102"/>
    </row>
    <row r="1201" spans="1:1">
      <c r="A1201" s="102"/>
    </row>
    <row r="1202" spans="1:1">
      <c r="A1202" s="102"/>
    </row>
    <row r="1203" spans="1:1">
      <c r="A1203" s="102"/>
    </row>
    <row r="1204" spans="1:1">
      <c r="A1204" s="102"/>
    </row>
    <row r="1205" spans="1:1">
      <c r="A1205" s="102"/>
    </row>
    <row r="1206" spans="1:1">
      <c r="A1206" s="102"/>
    </row>
    <row r="1207" spans="1:1">
      <c r="A1207" s="102"/>
    </row>
    <row r="1208" spans="1:1">
      <c r="A1208" s="102"/>
    </row>
    <row r="1209" spans="1:1">
      <c r="A1209" s="102"/>
    </row>
    <row r="1210" spans="1:1">
      <c r="A1210" s="102"/>
    </row>
    <row r="1211" spans="1:1">
      <c r="A1211" s="102"/>
    </row>
    <row r="1212" spans="1:1">
      <c r="A1212" s="102"/>
    </row>
    <row r="1213" spans="1:1">
      <c r="A1213" s="102"/>
    </row>
    <row r="1214" spans="1:1">
      <c r="A1214" s="102"/>
    </row>
    <row r="1215" spans="1:1">
      <c r="A1215" s="102"/>
    </row>
    <row r="1216" spans="1:1">
      <c r="A1216" s="102"/>
    </row>
    <row r="1217" spans="1:1">
      <c r="A1217" s="102"/>
    </row>
    <row r="1218" spans="1:1">
      <c r="A1218" s="102"/>
    </row>
    <row r="1219" spans="1:1">
      <c r="A1219" s="102"/>
    </row>
    <row r="1220" spans="1:1">
      <c r="A1220" s="102"/>
    </row>
    <row r="1221" spans="1:1">
      <c r="A1221" s="102"/>
    </row>
    <row r="1222" spans="1:1">
      <c r="A1222" s="102"/>
    </row>
    <row r="1223" spans="1:1">
      <c r="A1223" s="102"/>
    </row>
    <row r="1224" spans="1:1">
      <c r="A1224" s="102"/>
    </row>
    <row r="1225" spans="1:1">
      <c r="A1225" s="102"/>
    </row>
    <row r="1226" spans="1:1">
      <c r="A1226" s="102"/>
    </row>
    <row r="1227" spans="1:1">
      <c r="A1227" s="102"/>
    </row>
    <row r="1228" spans="1:1">
      <c r="A1228" s="102"/>
    </row>
    <row r="1229" spans="1:1">
      <c r="A1229" s="102"/>
    </row>
    <row r="1230" spans="1:1">
      <c r="A1230" s="102"/>
    </row>
    <row r="1231" spans="1:1">
      <c r="A1231" s="102"/>
    </row>
    <row r="1232" spans="1:1">
      <c r="A1232" s="102"/>
    </row>
    <row r="1233" spans="1:1">
      <c r="A1233" s="102"/>
    </row>
    <row r="1234" spans="1:1">
      <c r="A1234" s="102"/>
    </row>
    <row r="1235" spans="1:1">
      <c r="A1235" s="102"/>
    </row>
    <row r="1236" spans="1:1">
      <c r="A1236" s="102"/>
    </row>
    <row r="1237" spans="1:1">
      <c r="A1237" s="102"/>
    </row>
    <row r="1238" spans="1:1">
      <c r="A1238" s="102"/>
    </row>
    <row r="1239" spans="1:1">
      <c r="A1239" s="102"/>
    </row>
    <row r="1240" spans="1:1">
      <c r="A1240" s="102"/>
    </row>
    <row r="1241" spans="1:1">
      <c r="A1241" s="102"/>
    </row>
    <row r="1242" spans="1:1">
      <c r="A1242" s="102"/>
    </row>
    <row r="1243" spans="1:1">
      <c r="A1243" s="102"/>
    </row>
    <row r="1244" spans="1:1">
      <c r="A1244" s="102"/>
    </row>
    <row r="1245" spans="1:1">
      <c r="A1245" s="102"/>
    </row>
    <row r="1246" spans="1:1">
      <c r="A1246" s="102"/>
    </row>
    <row r="1247" spans="1:1">
      <c r="A1247" s="102"/>
    </row>
    <row r="1248" spans="1:1">
      <c r="A1248" s="102"/>
    </row>
    <row r="1249" spans="1:1">
      <c r="A1249" s="102"/>
    </row>
    <row r="1250" spans="1:1">
      <c r="A1250" s="102"/>
    </row>
    <row r="1251" spans="1:1">
      <c r="A1251" s="102"/>
    </row>
    <row r="1252" spans="1:1">
      <c r="A1252" s="102"/>
    </row>
    <row r="1253" spans="1:1">
      <c r="A1253" s="102"/>
    </row>
    <row r="1254" spans="1:1">
      <c r="A1254" s="102"/>
    </row>
    <row r="1255" spans="1:1">
      <c r="A1255" s="102"/>
    </row>
    <row r="1256" spans="1:1">
      <c r="A1256" s="102"/>
    </row>
    <row r="1257" spans="1:1">
      <c r="A1257" s="102"/>
    </row>
    <row r="1258" spans="1:1">
      <c r="A1258" s="102"/>
    </row>
    <row r="1259" spans="1:1">
      <c r="A1259" s="102"/>
    </row>
    <row r="1260" spans="1:1">
      <c r="A1260" s="102"/>
    </row>
    <row r="1261" spans="1:1">
      <c r="A1261" s="102"/>
    </row>
    <row r="1262" spans="1:1">
      <c r="A1262" s="102"/>
    </row>
    <row r="1263" spans="1:1">
      <c r="A1263" s="102"/>
    </row>
    <row r="1264" spans="1:1">
      <c r="A1264" s="102"/>
    </row>
    <row r="1265" spans="1:1">
      <c r="A1265" s="102"/>
    </row>
    <row r="1266" spans="1:1">
      <c r="A1266" s="102"/>
    </row>
    <row r="1267" spans="1:1">
      <c r="A1267" s="102"/>
    </row>
    <row r="1268" spans="1:1">
      <c r="A1268" s="102"/>
    </row>
    <row r="1269" spans="1:1">
      <c r="A1269" s="102"/>
    </row>
    <row r="1270" spans="1:1">
      <c r="A1270" s="102"/>
    </row>
    <row r="1271" spans="1:1">
      <c r="A1271" s="102"/>
    </row>
    <row r="1272" spans="1:1">
      <c r="A1272" s="102"/>
    </row>
    <row r="1273" spans="1:1">
      <c r="A1273" s="102"/>
    </row>
    <row r="1274" spans="1:1">
      <c r="A1274" s="102"/>
    </row>
    <row r="1275" spans="1:1">
      <c r="A1275" s="102"/>
    </row>
    <row r="1276" spans="1:1">
      <c r="A1276" s="102"/>
    </row>
    <row r="1277" spans="1:1">
      <c r="A1277" s="102"/>
    </row>
    <row r="1278" spans="1:1">
      <c r="A1278" s="102"/>
    </row>
    <row r="1279" spans="1:1">
      <c r="A1279" s="102"/>
    </row>
    <row r="1280" spans="1:1">
      <c r="A1280" s="102"/>
    </row>
    <row r="1281" spans="1:1">
      <c r="A1281" s="102"/>
    </row>
    <row r="1282" spans="1:1">
      <c r="A1282" s="102"/>
    </row>
    <row r="1283" spans="1:1">
      <c r="A1283" s="102"/>
    </row>
    <row r="1284" spans="1:1">
      <c r="A1284" s="102"/>
    </row>
    <row r="1285" spans="1:1">
      <c r="A1285" s="102"/>
    </row>
    <row r="1286" spans="1:1">
      <c r="A1286" s="102"/>
    </row>
    <row r="1287" spans="1:1">
      <c r="A1287" s="102"/>
    </row>
    <row r="1288" spans="1:1">
      <c r="A1288" s="102"/>
    </row>
    <row r="1289" spans="1:1">
      <c r="A1289" s="102"/>
    </row>
    <row r="1290" spans="1:1">
      <c r="A1290" s="102"/>
    </row>
    <row r="1291" spans="1:1">
      <c r="A1291" s="102"/>
    </row>
    <row r="1292" spans="1:1">
      <c r="A1292" s="102"/>
    </row>
    <row r="1293" spans="1:1">
      <c r="A1293" s="102"/>
    </row>
    <row r="1294" spans="1:1">
      <c r="A1294" s="102"/>
    </row>
    <row r="1295" spans="1:1">
      <c r="A1295" s="102"/>
    </row>
  </sheetData>
  <phoneticPr fontId="5" type="noConversion"/>
  <hyperlinks>
    <hyperlink ref="B9" location="'그룹 경영실적 요약'!A1" display="그룹 경영실적 요약"/>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90"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99CCFF"/>
    <pageSetUpPr fitToPage="1"/>
  </sheetPr>
  <dimension ref="A1:AI63"/>
  <sheetViews>
    <sheetView showGridLines="0" view="pageBreakPreview" zoomScaleNormal="130" zoomScaleSheetLayoutView="100" zoomScalePageLayoutView="75" workbookViewId="0">
      <pane xSplit="6" topLeftCell="G1" activePane="topRight" state="frozen"/>
      <selection activeCell="AH3" sqref="AH3"/>
      <selection pane="topRight" activeCell="AE3" sqref="AE3"/>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5" style="2" customWidth="1"/>
    <col min="7" max="7" width="1" style="87" customWidth="1"/>
    <col min="8" max="10" width="8.25" style="5" hidden="1" customWidth="1"/>
    <col min="11" max="20" width="8.25" style="90" hidden="1" customWidth="1"/>
    <col min="21" max="21" width="9.5" style="90" hidden="1" customWidth="1"/>
    <col min="22" max="30" width="8.25" style="90" hidden="1" customWidth="1"/>
    <col min="31" max="31" width="14.25" style="90" bestFit="1" customWidth="1"/>
    <col min="32" max="32" width="9" style="2"/>
    <col min="33" max="33" width="9" style="87"/>
    <col min="34" max="16384" width="9" style="2"/>
  </cols>
  <sheetData>
    <row r="1" spans="1:35" s="4" customFormat="1" ht="10.5" customHeight="1">
      <c r="A1" s="142"/>
      <c r="B1" s="143"/>
      <c r="C1" s="144"/>
      <c r="D1" s="144"/>
      <c r="E1" s="144"/>
      <c r="F1" s="144"/>
      <c r="G1" s="144"/>
      <c r="H1" s="145"/>
      <c r="I1" s="145"/>
      <c r="J1" s="145"/>
      <c r="K1" s="145"/>
      <c r="L1" s="145"/>
      <c r="M1" s="145"/>
      <c r="N1" s="145"/>
      <c r="O1" s="145"/>
      <c r="P1" s="145"/>
      <c r="Q1" s="145"/>
      <c r="R1" s="145"/>
      <c r="S1" s="145"/>
      <c r="T1" s="145"/>
      <c r="U1" s="145"/>
      <c r="V1" s="145"/>
      <c r="W1" s="145"/>
      <c r="X1" s="145"/>
      <c r="Y1" s="145"/>
      <c r="Z1" s="145"/>
      <c r="AA1" s="145"/>
      <c r="AB1" s="145"/>
      <c r="AC1" s="145"/>
      <c r="AD1" s="145"/>
      <c r="AE1" s="145"/>
      <c r="AG1" s="89"/>
    </row>
    <row r="2" spans="1:35" s="4" customFormat="1" ht="17.45" customHeight="1">
      <c r="A2" s="146"/>
      <c r="B2" s="147"/>
      <c r="C2" s="376"/>
      <c r="D2" s="375" t="s">
        <v>433</v>
      </c>
      <c r="E2" s="376"/>
      <c r="F2" s="376"/>
      <c r="G2" s="376"/>
      <c r="H2" s="149"/>
      <c r="I2" s="149"/>
      <c r="J2" s="149"/>
      <c r="K2" s="149"/>
      <c r="L2" s="149"/>
      <c r="M2" s="149"/>
      <c r="N2" s="149"/>
      <c r="O2" s="149"/>
      <c r="P2" s="149"/>
      <c r="Q2" s="149"/>
      <c r="R2" s="149"/>
      <c r="S2" s="149"/>
      <c r="T2" s="149"/>
      <c r="U2" s="149"/>
      <c r="V2" s="149"/>
      <c r="W2" s="149"/>
      <c r="X2" s="149"/>
      <c r="Y2" s="149"/>
      <c r="Z2" s="149"/>
      <c r="AA2" s="149"/>
      <c r="AB2" s="149"/>
      <c r="AC2" s="149"/>
      <c r="AD2" s="149"/>
      <c r="AE2" s="149"/>
      <c r="AG2" s="89"/>
    </row>
    <row r="3" spans="1:35" s="40" customFormat="1" ht="20.100000000000001" customHeight="1">
      <c r="A3" s="126"/>
      <c r="B3" s="127"/>
      <c r="C3" s="130"/>
      <c r="D3" s="130"/>
      <c r="E3" s="130"/>
      <c r="F3" s="130"/>
      <c r="G3" s="130"/>
      <c r="H3" s="308" t="s">
        <v>50</v>
      </c>
      <c r="I3" s="308" t="s">
        <v>51</v>
      </c>
      <c r="J3" s="308" t="s">
        <v>12</v>
      </c>
      <c r="K3" s="308" t="s">
        <v>31</v>
      </c>
      <c r="L3" s="308" t="s">
        <v>46</v>
      </c>
      <c r="M3" s="308" t="s">
        <v>60</v>
      </c>
      <c r="N3" s="308" t="s">
        <v>454</v>
      </c>
      <c r="O3" s="308" t="s">
        <v>475</v>
      </c>
      <c r="P3" s="308" t="s">
        <v>485</v>
      </c>
      <c r="Q3" s="308" t="s">
        <v>491</v>
      </c>
      <c r="R3" s="308" t="s">
        <v>507</v>
      </c>
      <c r="S3" s="308" t="s">
        <v>513</v>
      </c>
      <c r="T3" s="308" t="s">
        <v>518</v>
      </c>
      <c r="U3" s="308" t="s">
        <v>529</v>
      </c>
      <c r="V3" s="308" t="s">
        <v>538</v>
      </c>
      <c r="W3" s="308" t="s">
        <v>542</v>
      </c>
      <c r="X3" s="308" t="s">
        <v>548</v>
      </c>
      <c r="Y3" s="308" t="s">
        <v>557</v>
      </c>
      <c r="Z3" s="308" t="s">
        <v>575</v>
      </c>
      <c r="AA3" s="308" t="s">
        <v>580</v>
      </c>
      <c r="AB3" s="308" t="s">
        <v>588</v>
      </c>
      <c r="AC3" s="308" t="s">
        <v>604</v>
      </c>
      <c r="AD3" s="308" t="s">
        <v>611</v>
      </c>
      <c r="AE3" s="1452" t="s">
        <v>609</v>
      </c>
      <c r="AG3" s="101"/>
    </row>
    <row r="4" spans="1:35" s="4" customFormat="1" ht="8.4499999999999993" customHeight="1">
      <c r="A4" s="189"/>
      <c r="B4" s="190"/>
      <c r="C4" s="94"/>
      <c r="D4" s="94"/>
      <c r="E4" s="94"/>
      <c r="F4" s="94"/>
      <c r="G4" s="94"/>
      <c r="H4" s="77"/>
      <c r="I4" s="77"/>
      <c r="J4" s="77"/>
      <c r="K4" s="77"/>
      <c r="L4" s="77"/>
      <c r="M4" s="77"/>
      <c r="N4" s="77"/>
      <c r="O4" s="77"/>
      <c r="P4" s="77"/>
      <c r="Q4" s="77"/>
      <c r="R4" s="77"/>
      <c r="S4" s="77"/>
      <c r="T4" s="77"/>
      <c r="U4" s="77"/>
      <c r="V4" s="77"/>
      <c r="W4" s="77"/>
      <c r="X4" s="77"/>
      <c r="Y4" s="77"/>
      <c r="Z4" s="77"/>
      <c r="AA4" s="77"/>
      <c r="AB4" s="77"/>
      <c r="AC4" s="77"/>
      <c r="AD4" s="77"/>
      <c r="AE4" s="77"/>
      <c r="AG4" s="89"/>
    </row>
    <row r="5" spans="1:35" s="4" customFormat="1" ht="11.1" customHeight="1">
      <c r="A5" s="253"/>
      <c r="B5" s="136" t="s">
        <v>114</v>
      </c>
      <c r="C5" s="94"/>
      <c r="D5" s="309"/>
      <c r="E5" s="244"/>
      <c r="F5" s="244"/>
      <c r="G5" s="244"/>
      <c r="H5" s="244"/>
      <c r="I5" s="244"/>
      <c r="J5" s="244"/>
      <c r="K5" s="244"/>
      <c r="L5" s="244"/>
      <c r="M5" s="244"/>
      <c r="N5" s="244"/>
      <c r="O5" s="244"/>
      <c r="P5" s="244"/>
      <c r="Q5" s="244"/>
      <c r="R5" s="244"/>
      <c r="S5" s="244"/>
      <c r="T5" s="244"/>
      <c r="U5" s="244"/>
      <c r="V5" s="244"/>
      <c r="W5" s="244"/>
      <c r="X5" s="244"/>
      <c r="Y5" s="244"/>
      <c r="Z5" s="244"/>
      <c r="AA5" s="244"/>
      <c r="AB5" s="244"/>
      <c r="AC5" s="244"/>
      <c r="AD5" s="244"/>
      <c r="AE5" s="244"/>
      <c r="AG5" s="89"/>
    </row>
    <row r="6" spans="1:35" s="1" customFormat="1" ht="11.1" customHeight="1">
      <c r="A6" s="158"/>
      <c r="B6" s="137"/>
      <c r="C6" s="356"/>
      <c r="D6" s="356" t="s">
        <v>111</v>
      </c>
      <c r="E6" s="321"/>
      <c r="F6" s="321"/>
      <c r="G6" s="321"/>
      <c r="H6" s="223"/>
      <c r="I6" s="223"/>
      <c r="J6" s="223"/>
      <c r="K6" s="223"/>
      <c r="L6" s="212"/>
      <c r="M6" s="319"/>
      <c r="N6" s="319"/>
      <c r="O6" s="319"/>
      <c r="P6" s="319"/>
      <c r="Q6" s="319"/>
      <c r="R6" s="319"/>
      <c r="S6" s="319"/>
      <c r="T6" s="319"/>
      <c r="U6" s="319"/>
      <c r="V6" s="1276"/>
      <c r="W6" s="1276"/>
      <c r="X6" s="1276"/>
      <c r="Y6" s="1276"/>
      <c r="Z6" s="1276"/>
      <c r="AA6" s="1276"/>
      <c r="AB6" s="1276"/>
      <c r="AC6" s="1276"/>
      <c r="AD6" s="1276"/>
      <c r="AE6" s="1784" t="s">
        <v>539</v>
      </c>
      <c r="AG6" s="86"/>
    </row>
    <row r="7" spans="1:35" s="1" customFormat="1" ht="11.25" customHeight="1">
      <c r="A7" s="192"/>
      <c r="B7" s="138" t="s">
        <v>116</v>
      </c>
      <c r="C7" s="310"/>
      <c r="D7" s="803" t="s">
        <v>373</v>
      </c>
      <c r="E7" s="804"/>
      <c r="F7" s="804"/>
      <c r="G7" s="804"/>
      <c r="H7" s="729">
        <v>11.69</v>
      </c>
      <c r="I7" s="729">
        <v>12.86</v>
      </c>
      <c r="J7" s="729">
        <v>12.68</v>
      </c>
      <c r="K7" s="729">
        <v>12.91</v>
      </c>
      <c r="L7" s="729">
        <v>13.31</v>
      </c>
      <c r="M7" s="729">
        <v>13.07</v>
      </c>
      <c r="N7" s="729">
        <v>13.32</v>
      </c>
      <c r="O7" s="729">
        <v>13.48</v>
      </c>
      <c r="P7" s="729">
        <v>13.4</v>
      </c>
      <c r="Q7" s="729">
        <v>13.15</v>
      </c>
      <c r="R7" s="729">
        <v>13.37</v>
      </c>
      <c r="S7" s="730">
        <v>13.32</v>
      </c>
      <c r="T7" s="730">
        <v>13.19</v>
      </c>
      <c r="U7" s="730">
        <v>12.95</v>
      </c>
      <c r="V7" s="1338">
        <v>12.98</v>
      </c>
      <c r="W7" s="730">
        <v>12.75</v>
      </c>
      <c r="X7" s="730">
        <v>13.45</v>
      </c>
      <c r="Y7" s="729">
        <v>12.93</v>
      </c>
      <c r="Z7" s="729">
        <v>12.42</v>
      </c>
      <c r="AA7" s="729">
        <v>14.21</v>
      </c>
      <c r="AB7" s="729">
        <v>14.12</v>
      </c>
      <c r="AC7" s="739">
        <v>13.61</v>
      </c>
      <c r="AD7" s="729">
        <v>13.64</v>
      </c>
      <c r="AE7" s="1612">
        <v>13.86</v>
      </c>
      <c r="AG7" s="86"/>
    </row>
    <row r="8" spans="1:35" s="1" customFormat="1" ht="11.1" customHeight="1">
      <c r="A8" s="234"/>
      <c r="B8" s="139"/>
      <c r="C8" s="310"/>
      <c r="D8" s="805" t="s">
        <v>374</v>
      </c>
      <c r="E8" s="806"/>
      <c r="F8" s="806"/>
      <c r="G8" s="806"/>
      <c r="H8" s="164">
        <v>8.1300000000000008</v>
      </c>
      <c r="I8" s="164">
        <v>9.98</v>
      </c>
      <c r="J8" s="164">
        <v>10.050000000000001</v>
      </c>
      <c r="K8" s="164">
        <v>10.3</v>
      </c>
      <c r="L8" s="164">
        <v>10.81</v>
      </c>
      <c r="M8" s="164">
        <v>10.62</v>
      </c>
      <c r="N8" s="167">
        <v>10.89</v>
      </c>
      <c r="O8" s="164">
        <v>11.17</v>
      </c>
      <c r="P8" s="167">
        <v>11.21</v>
      </c>
      <c r="Q8" s="167">
        <v>10.98</v>
      </c>
      <c r="R8" s="167">
        <v>11.2</v>
      </c>
      <c r="S8" s="807">
        <v>11.23</v>
      </c>
      <c r="T8" s="807">
        <v>11.32</v>
      </c>
      <c r="U8" s="167">
        <v>11.13</v>
      </c>
      <c r="V8" s="1285">
        <v>11.24</v>
      </c>
      <c r="W8" s="553">
        <v>11.09</v>
      </c>
      <c r="X8" s="553">
        <v>11.87</v>
      </c>
      <c r="Y8" s="553">
        <v>11.38</v>
      </c>
      <c r="Z8" s="553">
        <v>10.94</v>
      </c>
      <c r="AA8" s="553">
        <v>13.1</v>
      </c>
      <c r="AB8" s="553">
        <v>13.14</v>
      </c>
      <c r="AC8" s="553">
        <v>12.68</v>
      </c>
      <c r="AD8" s="553">
        <v>12.77</v>
      </c>
      <c r="AE8" s="1611">
        <v>12.96</v>
      </c>
      <c r="AG8" s="86"/>
    </row>
    <row r="9" spans="1:35" s="1" customFormat="1" ht="11.1" customHeight="1">
      <c r="A9" s="237"/>
      <c r="B9" s="141" t="s">
        <v>150</v>
      </c>
      <c r="C9" s="310"/>
      <c r="D9" s="808" t="s">
        <v>375</v>
      </c>
      <c r="E9" s="809"/>
      <c r="F9" s="809"/>
      <c r="G9" s="809"/>
      <c r="H9" s="558">
        <v>7.28</v>
      </c>
      <c r="I9" s="558">
        <v>9.2100000000000009</v>
      </c>
      <c r="J9" s="558">
        <v>9.35</v>
      </c>
      <c r="K9" s="558">
        <v>9.6</v>
      </c>
      <c r="L9" s="558">
        <v>9.82</v>
      </c>
      <c r="M9" s="558">
        <v>9.61</v>
      </c>
      <c r="N9" s="558">
        <v>9.59</v>
      </c>
      <c r="O9" s="164">
        <v>9.7100000000000009</v>
      </c>
      <c r="P9" s="558">
        <v>9.7799999999999994</v>
      </c>
      <c r="Q9" s="558">
        <v>9.5500000000000007</v>
      </c>
      <c r="R9" s="558">
        <v>9.68</v>
      </c>
      <c r="S9" s="559">
        <v>9.66</v>
      </c>
      <c r="T9" s="559">
        <v>9.73</v>
      </c>
      <c r="U9" s="559">
        <v>9.5399999999999991</v>
      </c>
      <c r="V9" s="1297">
        <v>9.5299999999999994</v>
      </c>
      <c r="W9" s="559">
        <v>9.41</v>
      </c>
      <c r="X9" s="559">
        <v>10.25</v>
      </c>
      <c r="Y9" s="558">
        <v>9.8000000000000007</v>
      </c>
      <c r="Z9" s="558">
        <v>9.48</v>
      </c>
      <c r="AA9" s="558">
        <v>11.35</v>
      </c>
      <c r="AB9" s="558">
        <v>11.44</v>
      </c>
      <c r="AC9" s="558">
        <v>11.02</v>
      </c>
      <c r="AD9" s="558">
        <v>11.18</v>
      </c>
      <c r="AE9" s="1610">
        <v>11.17</v>
      </c>
      <c r="AG9" s="86"/>
    </row>
    <row r="10" spans="1:35" s="1" customFormat="1" ht="10.5" customHeight="1">
      <c r="A10" s="237"/>
      <c r="B10" s="141" t="s">
        <v>119</v>
      </c>
      <c r="C10" s="310"/>
      <c r="D10" s="810" t="s">
        <v>376</v>
      </c>
      <c r="E10" s="811"/>
      <c r="F10" s="811"/>
      <c r="G10" s="812"/>
      <c r="H10" s="562">
        <v>125.58</v>
      </c>
      <c r="I10" s="562">
        <v>122.53</v>
      </c>
      <c r="J10" s="562">
        <v>123.37</v>
      </c>
      <c r="K10" s="562">
        <v>123.81</v>
      </c>
      <c r="L10" s="562">
        <v>124.14</v>
      </c>
      <c r="M10" s="562">
        <v>122.22</v>
      </c>
      <c r="N10" s="564">
        <v>120.09</v>
      </c>
      <c r="O10" s="563">
        <v>120.56</v>
      </c>
      <c r="P10" s="564">
        <v>121.05</v>
      </c>
      <c r="Q10" s="564">
        <v>122.39</v>
      </c>
      <c r="R10" s="564">
        <v>120.58</v>
      </c>
      <c r="S10" s="813">
        <v>121.17</v>
      </c>
      <c r="T10" s="813">
        <v>119.27</v>
      </c>
      <c r="U10" s="813">
        <v>118.69</v>
      </c>
      <c r="V10" s="1298">
        <v>117.51</v>
      </c>
      <c r="W10" s="565">
        <v>117.55</v>
      </c>
      <c r="X10" s="565">
        <v>117.91</v>
      </c>
      <c r="Y10" s="563">
        <v>118.76</v>
      </c>
      <c r="Z10" s="563">
        <v>121.35</v>
      </c>
      <c r="AA10" s="563">
        <v>121.11</v>
      </c>
      <c r="AB10" s="563">
        <v>124.49</v>
      </c>
      <c r="AC10" s="563">
        <v>125.18</v>
      </c>
      <c r="AD10" s="563">
        <v>124.83</v>
      </c>
      <c r="AE10" s="1594">
        <v>122.71</v>
      </c>
      <c r="AG10" s="1785"/>
    </row>
    <row r="11" spans="1:35" s="1" customFormat="1" ht="11.1" customHeight="1">
      <c r="A11" s="237"/>
      <c r="B11" s="141" t="s">
        <v>120</v>
      </c>
      <c r="C11" s="310"/>
      <c r="D11" s="814" t="s">
        <v>377</v>
      </c>
      <c r="E11" s="815"/>
      <c r="F11" s="815"/>
      <c r="G11" s="815"/>
      <c r="H11" s="568">
        <v>28.35</v>
      </c>
      <c r="I11" s="568">
        <v>26.83</v>
      </c>
      <c r="J11" s="568">
        <v>29.4</v>
      </c>
      <c r="K11" s="568">
        <v>27.03</v>
      </c>
      <c r="L11" s="568">
        <v>28.89</v>
      </c>
      <c r="M11" s="568">
        <v>26.96</v>
      </c>
      <c r="N11" s="568">
        <v>27.56</v>
      </c>
      <c r="O11" s="568">
        <v>26.21</v>
      </c>
      <c r="P11" s="568">
        <v>28.84</v>
      </c>
      <c r="Q11" s="568">
        <v>26.58</v>
      </c>
      <c r="R11" s="568">
        <v>27.4</v>
      </c>
      <c r="S11" s="569">
        <v>26.66</v>
      </c>
      <c r="T11" s="569">
        <v>22.9</v>
      </c>
      <c r="U11" s="569">
        <v>23.17</v>
      </c>
      <c r="V11" s="1300">
        <v>22.36</v>
      </c>
      <c r="W11" s="569">
        <v>24.26</v>
      </c>
      <c r="X11" s="569">
        <v>21.79</v>
      </c>
      <c r="Y11" s="568">
        <v>22.93</v>
      </c>
      <c r="Z11" s="568">
        <v>27.85</v>
      </c>
      <c r="AA11" s="568">
        <v>25.67</v>
      </c>
      <c r="AB11" s="568">
        <v>29.98</v>
      </c>
      <c r="AC11" s="568">
        <v>29.96</v>
      </c>
      <c r="AD11" s="568">
        <v>37.1</v>
      </c>
      <c r="AE11" s="1595">
        <v>31.42</v>
      </c>
      <c r="AG11" s="86"/>
    </row>
    <row r="12" spans="1:35" s="1" customFormat="1" ht="11.1" customHeight="1">
      <c r="A12" s="234"/>
      <c r="B12" s="141" t="s">
        <v>121</v>
      </c>
      <c r="C12" s="310"/>
      <c r="D12" s="311"/>
      <c r="E12" s="14"/>
      <c r="F12" s="14"/>
      <c r="G12" s="14"/>
      <c r="H12" s="94"/>
      <c r="I12" s="94"/>
      <c r="J12" s="94"/>
      <c r="K12" s="94"/>
      <c r="L12" s="94"/>
      <c r="M12" s="94"/>
      <c r="N12" s="94"/>
      <c r="O12" s="94"/>
      <c r="P12" s="94"/>
      <c r="Q12" s="94"/>
      <c r="R12" s="94"/>
      <c r="S12" s="266"/>
      <c r="T12" s="266"/>
      <c r="U12" s="266"/>
      <c r="V12" s="1136"/>
      <c r="W12" s="1136"/>
      <c r="X12" s="266"/>
      <c r="Y12" s="99"/>
      <c r="Z12" s="99"/>
      <c r="AA12" s="99"/>
      <c r="AB12" s="99"/>
      <c r="AC12" s="99"/>
      <c r="AD12" s="99"/>
      <c r="AE12" s="99"/>
      <c r="AG12" s="86"/>
    </row>
    <row r="13" spans="1:35" s="1" customFormat="1" ht="11.1" customHeight="1">
      <c r="A13" s="234"/>
      <c r="B13" s="372" t="s">
        <v>122</v>
      </c>
      <c r="C13" s="393"/>
      <c r="D13" s="816" t="s">
        <v>404</v>
      </c>
      <c r="E13" s="336"/>
      <c r="F13" s="336"/>
      <c r="G13" s="336"/>
      <c r="H13" s="212"/>
      <c r="I13" s="212"/>
      <c r="J13" s="212"/>
      <c r="K13" s="212"/>
      <c r="L13" s="212"/>
      <c r="M13" s="319"/>
      <c r="N13" s="319"/>
      <c r="O13" s="319"/>
      <c r="P13" s="319"/>
      <c r="Q13" s="319"/>
      <c r="R13" s="319"/>
      <c r="S13" s="460"/>
      <c r="T13" s="460"/>
      <c r="U13" s="460"/>
      <c r="V13" s="1279"/>
      <c r="W13" s="1279"/>
      <c r="X13" s="460"/>
      <c r="Y13" s="345"/>
      <c r="Z13" s="345"/>
      <c r="AA13" s="345"/>
      <c r="AB13" s="345"/>
      <c r="AC13" s="345"/>
      <c r="AD13" s="345"/>
      <c r="AE13" s="345" t="s">
        <v>539</v>
      </c>
      <c r="AG13" s="86"/>
    </row>
    <row r="14" spans="1:35" s="1" customFormat="1" ht="11.1" customHeight="1">
      <c r="A14" s="234"/>
      <c r="B14" s="141" t="s">
        <v>124</v>
      </c>
      <c r="C14" s="14"/>
      <c r="D14" s="817" t="s">
        <v>378</v>
      </c>
      <c r="E14" s="818"/>
      <c r="F14" s="818"/>
      <c r="G14" s="818"/>
      <c r="H14" s="819">
        <v>47739</v>
      </c>
      <c r="I14" s="819">
        <v>54587</v>
      </c>
      <c r="J14" s="819">
        <v>54277</v>
      </c>
      <c r="K14" s="819">
        <v>51226</v>
      </c>
      <c r="L14" s="819">
        <v>53173</v>
      </c>
      <c r="M14" s="819">
        <v>51733.89673</v>
      </c>
      <c r="N14" s="819">
        <v>51866</v>
      </c>
      <c r="O14" s="819">
        <v>54134</v>
      </c>
      <c r="P14" s="819">
        <v>54653</v>
      </c>
      <c r="Q14" s="819">
        <v>54673</v>
      </c>
      <c r="R14" s="819">
        <v>55160</v>
      </c>
      <c r="S14" s="820">
        <v>57253</v>
      </c>
      <c r="T14" s="820">
        <v>57693</v>
      </c>
      <c r="U14" s="820">
        <v>56679</v>
      </c>
      <c r="V14" s="1359">
        <v>56581</v>
      </c>
      <c r="W14" s="1359">
        <v>56370</v>
      </c>
      <c r="X14" s="820">
        <v>56570</v>
      </c>
      <c r="Y14" s="819">
        <v>56005</v>
      </c>
      <c r="Z14" s="819">
        <v>55774</v>
      </c>
      <c r="AA14" s="819">
        <v>56404</v>
      </c>
      <c r="AB14" s="819">
        <v>56400</v>
      </c>
      <c r="AC14" s="1741">
        <v>55030</v>
      </c>
      <c r="AD14" s="1741">
        <v>55182</v>
      </c>
      <c r="AE14" s="1716">
        <v>57190</v>
      </c>
      <c r="AF14" s="86"/>
      <c r="AG14" s="86"/>
      <c r="AH14" s="514"/>
      <c r="AI14" s="1366"/>
    </row>
    <row r="15" spans="1:35" s="1" customFormat="1" ht="11.1" customHeight="1">
      <c r="A15" s="234"/>
      <c r="B15" s="141" t="s">
        <v>126</v>
      </c>
      <c r="C15" s="14"/>
      <c r="D15" s="892" t="s">
        <v>379</v>
      </c>
      <c r="E15" s="892"/>
      <c r="F15" s="892"/>
      <c r="G15" s="892"/>
      <c r="H15" s="626">
        <v>35308</v>
      </c>
      <c r="I15" s="626">
        <v>41687</v>
      </c>
      <c r="J15" s="626">
        <v>42426</v>
      </c>
      <c r="K15" s="626">
        <v>41704</v>
      </c>
      <c r="L15" s="626">
        <v>43771</v>
      </c>
      <c r="M15" s="626">
        <v>42535</v>
      </c>
      <c r="N15" s="656">
        <v>43475</v>
      </c>
      <c r="O15" s="656">
        <v>45580</v>
      </c>
      <c r="P15" s="656">
        <v>46551</v>
      </c>
      <c r="Q15" s="656">
        <v>46423</v>
      </c>
      <c r="R15" s="656">
        <v>47337</v>
      </c>
      <c r="S15" s="658">
        <v>49322</v>
      </c>
      <c r="T15" s="658">
        <v>50328</v>
      </c>
      <c r="U15" s="658">
        <v>49510</v>
      </c>
      <c r="V15" s="1060">
        <v>49643</v>
      </c>
      <c r="W15" s="1060">
        <v>49538</v>
      </c>
      <c r="X15" s="658">
        <v>50547</v>
      </c>
      <c r="Y15" s="656">
        <v>50176</v>
      </c>
      <c r="Z15" s="656">
        <v>50343</v>
      </c>
      <c r="AA15" s="656">
        <v>50842</v>
      </c>
      <c r="AB15" s="656">
        <v>52212</v>
      </c>
      <c r="AC15" s="1435">
        <v>50855</v>
      </c>
      <c r="AD15" s="1435">
        <v>51470</v>
      </c>
      <c r="AE15" s="1717">
        <v>53252</v>
      </c>
      <c r="AF15" s="86"/>
      <c r="AG15" s="86"/>
      <c r="AH15" s="514"/>
      <c r="AI15" s="1366"/>
    </row>
    <row r="16" spans="1:35" s="1" customFormat="1" ht="11.1" customHeight="1">
      <c r="A16" s="237"/>
      <c r="B16" s="141" t="s">
        <v>128</v>
      </c>
      <c r="C16" s="57"/>
      <c r="D16" s="703" t="s">
        <v>380</v>
      </c>
      <c r="E16" s="703"/>
      <c r="F16" s="703"/>
      <c r="G16" s="703"/>
      <c r="H16" s="661">
        <v>9594</v>
      </c>
      <c r="I16" s="661">
        <v>9774</v>
      </c>
      <c r="J16" s="661">
        <v>9774</v>
      </c>
      <c r="K16" s="661">
        <v>9774</v>
      </c>
      <c r="L16" s="661">
        <v>9774</v>
      </c>
      <c r="M16" s="661">
        <v>9774</v>
      </c>
      <c r="N16" s="661">
        <v>9774</v>
      </c>
      <c r="O16" s="661">
        <v>9774</v>
      </c>
      <c r="P16" s="622">
        <v>9774</v>
      </c>
      <c r="Q16" s="622">
        <v>9774</v>
      </c>
      <c r="R16" s="622">
        <v>9774</v>
      </c>
      <c r="S16" s="686">
        <v>9774</v>
      </c>
      <c r="T16" s="686">
        <v>9774</v>
      </c>
      <c r="U16" s="686">
        <v>9774</v>
      </c>
      <c r="V16" s="1261">
        <v>9774</v>
      </c>
      <c r="W16" s="1261">
        <v>9774</v>
      </c>
      <c r="X16" s="623">
        <v>9774</v>
      </c>
      <c r="Y16" s="621">
        <v>9774</v>
      </c>
      <c r="Z16" s="621">
        <v>9774</v>
      </c>
      <c r="AA16" s="621">
        <v>9774</v>
      </c>
      <c r="AB16" s="621">
        <v>9774</v>
      </c>
      <c r="AC16" s="621">
        <v>9774</v>
      </c>
      <c r="AD16" s="621">
        <v>9774</v>
      </c>
      <c r="AE16" s="1605">
        <v>9774</v>
      </c>
      <c r="AF16" s="86"/>
      <c r="AG16" s="86"/>
      <c r="AH16" s="514"/>
      <c r="AI16" s="1366"/>
    </row>
    <row r="17" spans="1:35" s="1" customFormat="1" ht="11.1" customHeight="1">
      <c r="A17" s="234"/>
      <c r="B17" s="141" t="s">
        <v>130</v>
      </c>
      <c r="C17" s="57"/>
      <c r="D17" s="703" t="s">
        <v>381</v>
      </c>
      <c r="E17" s="703"/>
      <c r="F17" s="703"/>
      <c r="G17" s="703"/>
      <c r="H17" s="661">
        <v>2339</v>
      </c>
      <c r="I17" s="661">
        <v>3958</v>
      </c>
      <c r="J17" s="661">
        <v>3958</v>
      </c>
      <c r="K17" s="661">
        <v>3958</v>
      </c>
      <c r="L17" s="661">
        <v>3958</v>
      </c>
      <c r="M17" s="661">
        <v>3958</v>
      </c>
      <c r="N17" s="661">
        <v>3958</v>
      </c>
      <c r="O17" s="661">
        <v>3958</v>
      </c>
      <c r="P17" s="661">
        <v>3958</v>
      </c>
      <c r="Q17" s="661">
        <v>3958</v>
      </c>
      <c r="R17" s="661">
        <v>3958</v>
      </c>
      <c r="S17" s="663">
        <v>3958</v>
      </c>
      <c r="T17" s="663">
        <v>3958</v>
      </c>
      <c r="U17" s="663">
        <v>3958</v>
      </c>
      <c r="V17" s="1068">
        <v>3958</v>
      </c>
      <c r="W17" s="1068">
        <v>3958</v>
      </c>
      <c r="X17" s="663">
        <v>3958</v>
      </c>
      <c r="Y17" s="661">
        <v>3958</v>
      </c>
      <c r="Z17" s="661">
        <v>3958</v>
      </c>
      <c r="AA17" s="661">
        <v>3958</v>
      </c>
      <c r="AB17" s="661">
        <v>3958</v>
      </c>
      <c r="AC17" s="661">
        <v>3958</v>
      </c>
      <c r="AD17" s="661">
        <v>3958</v>
      </c>
      <c r="AE17" s="1606">
        <v>3958</v>
      </c>
      <c r="AF17" s="86"/>
      <c r="AG17" s="86"/>
      <c r="AH17" s="514"/>
      <c r="AI17" s="1366"/>
    </row>
    <row r="18" spans="1:35" s="1" customFormat="1" ht="11.1" customHeight="1">
      <c r="A18" s="234"/>
      <c r="B18" s="141" t="s">
        <v>132</v>
      </c>
      <c r="C18" s="57"/>
      <c r="D18" s="703" t="s">
        <v>382</v>
      </c>
      <c r="E18" s="703"/>
      <c r="F18" s="703"/>
      <c r="G18" s="703"/>
      <c r="H18" s="661">
        <v>22821</v>
      </c>
      <c r="I18" s="661">
        <v>27313</v>
      </c>
      <c r="J18" s="661">
        <v>28316</v>
      </c>
      <c r="K18" s="661">
        <v>29175</v>
      </c>
      <c r="L18" s="661">
        <v>30096</v>
      </c>
      <c r="M18" s="661">
        <v>28460</v>
      </c>
      <c r="N18" s="661">
        <v>29412</v>
      </c>
      <c r="O18" s="661">
        <v>30503</v>
      </c>
      <c r="P18" s="661">
        <v>31703</v>
      </c>
      <c r="Q18" s="661">
        <v>31397</v>
      </c>
      <c r="R18" s="661">
        <v>31937</v>
      </c>
      <c r="S18" s="663">
        <v>32984</v>
      </c>
      <c r="T18" s="663">
        <v>34264</v>
      </c>
      <c r="U18" s="663">
        <v>34088</v>
      </c>
      <c r="V18" s="1068">
        <v>34160</v>
      </c>
      <c r="W18" s="1068">
        <v>35016</v>
      </c>
      <c r="X18" s="663">
        <v>34762</v>
      </c>
      <c r="Y18" s="661">
        <v>35218</v>
      </c>
      <c r="Z18" s="661">
        <v>35118</v>
      </c>
      <c r="AA18" s="661">
        <v>35874</v>
      </c>
      <c r="AB18" s="661">
        <v>37131</v>
      </c>
      <c r="AC18" s="661">
        <v>37425</v>
      </c>
      <c r="AD18" s="661">
        <v>37255</v>
      </c>
      <c r="AE18" s="1606">
        <v>37498</v>
      </c>
      <c r="AF18" s="86"/>
      <c r="AG18" s="86"/>
      <c r="AH18" s="514"/>
      <c r="AI18" s="1366"/>
    </row>
    <row r="19" spans="1:35" s="1" customFormat="1" ht="11.1" customHeight="1">
      <c r="A19" s="234"/>
      <c r="B19" s="141" t="s">
        <v>133</v>
      </c>
      <c r="C19" s="57"/>
      <c r="D19" s="703" t="s">
        <v>383</v>
      </c>
      <c r="E19" s="703"/>
      <c r="F19" s="703"/>
      <c r="G19" s="703"/>
      <c r="H19" s="661">
        <v>999</v>
      </c>
      <c r="I19" s="661">
        <v>999</v>
      </c>
      <c r="J19" s="661">
        <v>999</v>
      </c>
      <c r="K19" s="661">
        <v>999</v>
      </c>
      <c r="L19" s="661">
        <v>2493</v>
      </c>
      <c r="M19" s="661">
        <v>2493</v>
      </c>
      <c r="N19" s="661">
        <v>2493</v>
      </c>
      <c r="O19" s="661">
        <v>3489</v>
      </c>
      <c r="P19" s="661">
        <v>3489</v>
      </c>
      <c r="Q19" s="661">
        <v>3489</v>
      </c>
      <c r="R19" s="661">
        <v>3481</v>
      </c>
      <c r="S19" s="663">
        <v>4478</v>
      </c>
      <c r="T19" s="663">
        <v>4478</v>
      </c>
      <c r="U19" s="663">
        <v>4478</v>
      </c>
      <c r="V19" s="1068">
        <v>4148</v>
      </c>
      <c r="W19" s="1068">
        <v>4148</v>
      </c>
      <c r="X19" s="663">
        <v>4148</v>
      </c>
      <c r="Y19" s="661">
        <v>4148</v>
      </c>
      <c r="Z19" s="661">
        <v>3818</v>
      </c>
      <c r="AA19" s="661">
        <v>3818</v>
      </c>
      <c r="AB19" s="661">
        <v>3818</v>
      </c>
      <c r="AC19" s="661">
        <v>3818</v>
      </c>
      <c r="AD19" s="661">
        <v>3488</v>
      </c>
      <c r="AE19" s="1606">
        <v>4983</v>
      </c>
      <c r="AF19" s="86"/>
      <c r="AG19" s="86"/>
      <c r="AH19" s="514"/>
      <c r="AI19" s="1366"/>
    </row>
    <row r="20" spans="1:35" s="1" customFormat="1" ht="11.1" customHeight="1">
      <c r="A20" s="234"/>
      <c r="B20" s="141" t="s">
        <v>134</v>
      </c>
      <c r="C20" s="57"/>
      <c r="D20" s="703" t="s">
        <v>384</v>
      </c>
      <c r="E20" s="703"/>
      <c r="F20" s="703"/>
      <c r="G20" s="703"/>
      <c r="H20" s="661">
        <v>-445</v>
      </c>
      <c r="I20" s="661">
        <v>-358</v>
      </c>
      <c r="J20" s="661">
        <v>-621</v>
      </c>
      <c r="K20" s="661">
        <v>-2202</v>
      </c>
      <c r="L20" s="661">
        <v>-2550</v>
      </c>
      <c r="M20" s="661">
        <v>-2150</v>
      </c>
      <c r="N20" s="661">
        <v>-2162</v>
      </c>
      <c r="O20" s="661">
        <v>-2144</v>
      </c>
      <c r="P20" s="626">
        <v>-2373</v>
      </c>
      <c r="Q20" s="626">
        <v>-2195</v>
      </c>
      <c r="R20" s="626">
        <v>-1813</v>
      </c>
      <c r="S20" s="627">
        <v>-1872</v>
      </c>
      <c r="T20" s="627">
        <v>-2146</v>
      </c>
      <c r="U20" s="627">
        <v>-2788</v>
      </c>
      <c r="V20" s="1120">
        <v>-2397</v>
      </c>
      <c r="W20" s="1120">
        <v>-3358</v>
      </c>
      <c r="X20" s="627">
        <v>-2095</v>
      </c>
      <c r="Y20" s="626">
        <f>-SUM(Y16:Y19)+Y15</f>
        <v>-2922</v>
      </c>
      <c r="Z20" s="626">
        <v>-2325</v>
      </c>
      <c r="AA20" s="626">
        <f>-SUM(AA16:AA19)+AA15</f>
        <v>-2582</v>
      </c>
      <c r="AB20" s="626">
        <v>-2469</v>
      </c>
      <c r="AC20" s="626">
        <v>-4120</v>
      </c>
      <c r="AD20" s="626">
        <v>-3005</v>
      </c>
      <c r="AE20" s="1607">
        <v>-2961</v>
      </c>
      <c r="AF20" s="86"/>
      <c r="AG20" s="86"/>
      <c r="AH20" s="514"/>
      <c r="AI20" s="1366"/>
    </row>
    <row r="21" spans="1:35" s="1" customFormat="1" ht="11.1" customHeight="1">
      <c r="A21" s="234"/>
      <c r="B21" s="141" t="s">
        <v>135</v>
      </c>
      <c r="C21" s="57"/>
      <c r="D21" s="893" t="s">
        <v>385</v>
      </c>
      <c r="E21" s="893"/>
      <c r="F21" s="893"/>
      <c r="G21" s="894"/>
      <c r="H21" s="656">
        <v>12431</v>
      </c>
      <c r="I21" s="656">
        <v>12901</v>
      </c>
      <c r="J21" s="656">
        <v>11851</v>
      </c>
      <c r="K21" s="656">
        <v>9522</v>
      </c>
      <c r="L21" s="656">
        <v>9402</v>
      </c>
      <c r="M21" s="656">
        <v>9198.8967300000004</v>
      </c>
      <c r="N21" s="656">
        <v>8391</v>
      </c>
      <c r="O21" s="656">
        <v>8554</v>
      </c>
      <c r="P21" s="656">
        <v>8102</v>
      </c>
      <c r="Q21" s="656">
        <v>8250</v>
      </c>
      <c r="R21" s="656">
        <v>7823</v>
      </c>
      <c r="S21" s="658">
        <v>7931</v>
      </c>
      <c r="T21" s="658">
        <v>7365</v>
      </c>
      <c r="U21" s="658">
        <v>7169</v>
      </c>
      <c r="V21" s="1060">
        <v>6938</v>
      </c>
      <c r="W21" s="1060">
        <v>6832</v>
      </c>
      <c r="X21" s="658">
        <v>6023</v>
      </c>
      <c r="Y21" s="656">
        <v>5829</v>
      </c>
      <c r="Z21" s="656">
        <v>5431</v>
      </c>
      <c r="AA21" s="656">
        <v>5562</v>
      </c>
      <c r="AB21" s="656">
        <v>4188</v>
      </c>
      <c r="AC21" s="1435">
        <v>4175</v>
      </c>
      <c r="AD21" s="1435">
        <v>3713</v>
      </c>
      <c r="AE21" s="1717">
        <v>3938</v>
      </c>
      <c r="AF21" s="86"/>
      <c r="AG21" s="86"/>
      <c r="AH21" s="514"/>
      <c r="AI21" s="1366"/>
    </row>
    <row r="22" spans="1:35" s="1" customFormat="1" ht="11.1" customHeight="1">
      <c r="A22" s="234"/>
      <c r="B22" s="1541" t="s">
        <v>570</v>
      </c>
      <c r="C22" s="57"/>
      <c r="D22" s="703" t="s">
        <v>386</v>
      </c>
      <c r="E22" s="703"/>
      <c r="F22" s="703"/>
      <c r="G22" s="703"/>
      <c r="H22" s="661">
        <v>4047</v>
      </c>
      <c r="I22" s="661">
        <v>2670</v>
      </c>
      <c r="J22" s="661">
        <v>2742</v>
      </c>
      <c r="K22" s="661">
        <v>315</v>
      </c>
      <c r="L22" s="661">
        <v>337</v>
      </c>
      <c r="M22" s="661">
        <v>334</v>
      </c>
      <c r="N22" s="661">
        <v>355</v>
      </c>
      <c r="O22" s="661">
        <v>416</v>
      </c>
      <c r="P22" s="661">
        <v>357</v>
      </c>
      <c r="Q22" s="661">
        <v>402</v>
      </c>
      <c r="R22" s="622">
        <v>426</v>
      </c>
      <c r="S22" s="686">
        <v>395</v>
      </c>
      <c r="T22" s="686">
        <v>394</v>
      </c>
      <c r="U22" s="686">
        <v>329</v>
      </c>
      <c r="V22" s="1261">
        <v>296</v>
      </c>
      <c r="W22" s="1261">
        <v>229</v>
      </c>
      <c r="X22" s="623">
        <v>324</v>
      </c>
      <c r="Y22" s="621">
        <v>380</v>
      </c>
      <c r="Z22" s="621">
        <v>445</v>
      </c>
      <c r="AA22" s="621">
        <v>570</v>
      </c>
      <c r="AB22" s="621">
        <v>583</v>
      </c>
      <c r="AC22" s="621">
        <v>600</v>
      </c>
      <c r="AD22" s="621">
        <v>604</v>
      </c>
      <c r="AE22" s="1605">
        <v>726</v>
      </c>
      <c r="AF22" s="86"/>
      <c r="AG22" s="86"/>
      <c r="AH22" s="514"/>
      <c r="AI22" s="1366"/>
    </row>
    <row r="23" spans="1:35" s="1" customFormat="1" ht="11.1" customHeight="1">
      <c r="A23" s="239"/>
      <c r="B23" s="140" t="s">
        <v>387</v>
      </c>
      <c r="C23" s="57"/>
      <c r="D23" s="703" t="s">
        <v>388</v>
      </c>
      <c r="E23" s="703"/>
      <c r="F23" s="703"/>
      <c r="G23" s="703"/>
      <c r="H23" s="661">
        <v>12400</v>
      </c>
      <c r="I23" s="661">
        <v>15159</v>
      </c>
      <c r="J23" s="661">
        <v>13449</v>
      </c>
      <c r="K23" s="661">
        <v>13547</v>
      </c>
      <c r="L23" s="661">
        <v>13565</v>
      </c>
      <c r="M23" s="661">
        <v>13364.89673</v>
      </c>
      <c r="N23" s="661">
        <v>9888</v>
      </c>
      <c r="O23" s="661">
        <v>9990</v>
      </c>
      <c r="P23" s="661">
        <v>9945</v>
      </c>
      <c r="Q23" s="661">
        <v>10048</v>
      </c>
      <c r="R23" s="661">
        <v>10161</v>
      </c>
      <c r="S23" s="663">
        <v>10300</v>
      </c>
      <c r="T23" s="663">
        <v>10471</v>
      </c>
      <c r="U23" s="663">
        <v>10340</v>
      </c>
      <c r="V23" s="1068">
        <v>10718</v>
      </c>
      <c r="W23" s="1068">
        <v>10679</v>
      </c>
      <c r="X23" s="663">
        <v>10099</v>
      </c>
      <c r="Y23" s="661">
        <v>9850</v>
      </c>
      <c r="Z23" s="661">
        <v>9874</v>
      </c>
      <c r="AA23" s="661">
        <v>9880</v>
      </c>
      <c r="AB23" s="661">
        <v>10006</v>
      </c>
      <c r="AC23" s="661">
        <v>9969</v>
      </c>
      <c r="AD23" s="661">
        <v>9886</v>
      </c>
      <c r="AE23" s="1606">
        <v>10014</v>
      </c>
      <c r="AF23" s="86"/>
      <c r="AG23" s="86"/>
      <c r="AH23" s="514"/>
      <c r="AI23" s="1366"/>
    </row>
    <row r="24" spans="1:35" s="1" customFormat="1" ht="11.1" customHeight="1">
      <c r="A24" s="241"/>
      <c r="B24" s="141" t="s">
        <v>138</v>
      </c>
      <c r="C24" s="57"/>
      <c r="D24" s="703" t="s">
        <v>389</v>
      </c>
      <c r="E24" s="703"/>
      <c r="F24" s="703"/>
      <c r="G24" s="703"/>
      <c r="H24" s="661">
        <v>0</v>
      </c>
      <c r="I24" s="661">
        <v>0</v>
      </c>
      <c r="J24" s="661">
        <v>0</v>
      </c>
      <c r="K24" s="661">
        <v>0</v>
      </c>
      <c r="L24" s="661">
        <v>0</v>
      </c>
      <c r="M24" s="661">
        <v>0</v>
      </c>
      <c r="N24" s="661">
        <v>0</v>
      </c>
      <c r="O24" s="661">
        <v>0</v>
      </c>
      <c r="P24" s="661">
        <v>0</v>
      </c>
      <c r="Q24" s="661">
        <v>0</v>
      </c>
      <c r="R24" s="661">
        <v>0</v>
      </c>
      <c r="S24" s="663">
        <v>0</v>
      </c>
      <c r="T24" s="663">
        <v>0</v>
      </c>
      <c r="U24" s="663" t="s">
        <v>532</v>
      </c>
      <c r="V24" s="1068">
        <v>0</v>
      </c>
      <c r="W24" s="1068">
        <v>0</v>
      </c>
      <c r="X24" s="663">
        <v>0</v>
      </c>
      <c r="Y24" s="661">
        <v>0</v>
      </c>
      <c r="Z24" s="661">
        <v>0</v>
      </c>
      <c r="AA24" s="661">
        <v>0</v>
      </c>
      <c r="AB24" s="661">
        <v>0</v>
      </c>
      <c r="AC24" s="661">
        <v>0</v>
      </c>
      <c r="AD24" s="661">
        <v>0</v>
      </c>
      <c r="AE24" s="1606">
        <v>0</v>
      </c>
      <c r="AF24" s="86"/>
      <c r="AG24" s="86"/>
      <c r="AH24" s="514"/>
      <c r="AI24" s="1366"/>
    </row>
    <row r="25" spans="1:35" s="1" customFormat="1" ht="11.1" customHeight="1">
      <c r="A25" s="234"/>
      <c r="B25" s="141" t="s">
        <v>140</v>
      </c>
      <c r="C25" s="57"/>
      <c r="D25" s="703" t="s">
        <v>384</v>
      </c>
      <c r="E25" s="703"/>
      <c r="F25" s="703"/>
      <c r="G25" s="703"/>
      <c r="H25" s="661">
        <v>-4016</v>
      </c>
      <c r="I25" s="661">
        <v>-4928</v>
      </c>
      <c r="J25" s="661">
        <v>-4340</v>
      </c>
      <c r="K25" s="661">
        <v>-4340</v>
      </c>
      <c r="L25" s="661">
        <v>-4500</v>
      </c>
      <c r="M25" s="661">
        <v>-4500</v>
      </c>
      <c r="N25" s="661">
        <v>-1852</v>
      </c>
      <c r="O25" s="661">
        <v>-1852</v>
      </c>
      <c r="P25" s="661">
        <v>-2200</v>
      </c>
      <c r="Q25" s="661">
        <v>-2200</v>
      </c>
      <c r="R25" s="626">
        <v>-2764</v>
      </c>
      <c r="S25" s="627">
        <v>-2764</v>
      </c>
      <c r="T25" s="627">
        <v>-3500</v>
      </c>
      <c r="U25" s="627">
        <v>-3500</v>
      </c>
      <c r="V25" s="1120">
        <v>-4076</v>
      </c>
      <c r="W25" s="1120">
        <v>-4076</v>
      </c>
      <c r="X25" s="627">
        <v>-4400</v>
      </c>
      <c r="Y25" s="626">
        <f>Y21-SUM(Y22:Y24)</f>
        <v>-4401</v>
      </c>
      <c r="Z25" s="626">
        <v>-4888</v>
      </c>
      <c r="AA25" s="626">
        <f>AA21-SUM(AA22:AA24)</f>
        <v>-4888</v>
      </c>
      <c r="AB25" s="626">
        <v>-6401</v>
      </c>
      <c r="AC25" s="626">
        <v>-6394</v>
      </c>
      <c r="AD25" s="626">
        <v>-6777</v>
      </c>
      <c r="AE25" s="1607">
        <v>-6802</v>
      </c>
      <c r="AF25" s="86"/>
      <c r="AG25" s="86"/>
      <c r="AH25" s="514"/>
      <c r="AI25" s="1366"/>
    </row>
    <row r="26" spans="1:35" s="1" customFormat="1" ht="11.1" customHeight="1">
      <c r="A26" s="237"/>
      <c r="B26" s="141"/>
      <c r="C26" s="57"/>
      <c r="D26" s="894" t="s">
        <v>390</v>
      </c>
      <c r="E26" s="895"/>
      <c r="F26" s="895"/>
      <c r="G26" s="895"/>
      <c r="H26" s="656">
        <v>348644</v>
      </c>
      <c r="I26" s="656">
        <v>358032</v>
      </c>
      <c r="J26" s="656">
        <v>360486</v>
      </c>
      <c r="K26" s="656">
        <v>328314</v>
      </c>
      <c r="L26" s="656">
        <v>327007</v>
      </c>
      <c r="M26" s="656">
        <v>322601</v>
      </c>
      <c r="N26" s="656">
        <v>330293</v>
      </c>
      <c r="O26" s="656">
        <v>329044</v>
      </c>
      <c r="P26" s="656">
        <v>333452</v>
      </c>
      <c r="Q26" s="656">
        <v>337180</v>
      </c>
      <c r="R26" s="656">
        <v>343218</v>
      </c>
      <c r="S26" s="658">
        <v>351226</v>
      </c>
      <c r="T26" s="658">
        <v>354137</v>
      </c>
      <c r="U26" s="658">
        <v>351691</v>
      </c>
      <c r="V26" s="1060">
        <v>350702</v>
      </c>
      <c r="W26" s="1060">
        <v>355526</v>
      </c>
      <c r="X26" s="656">
        <v>295995</v>
      </c>
      <c r="Y26" s="656">
        <v>302320</v>
      </c>
      <c r="Z26" s="656">
        <v>314248</v>
      </c>
      <c r="AA26" s="656">
        <v>327855</v>
      </c>
      <c r="AB26" s="656">
        <v>328346</v>
      </c>
      <c r="AC26" s="1435">
        <v>322724</v>
      </c>
      <c r="AD26" s="1435">
        <v>322715</v>
      </c>
      <c r="AE26" s="1717">
        <v>329790</v>
      </c>
      <c r="AF26" s="86"/>
      <c r="AG26" s="86"/>
      <c r="AH26" s="514"/>
      <c r="AI26" s="1366"/>
    </row>
    <row r="27" spans="1:35" s="1" customFormat="1" ht="11.1" customHeight="1">
      <c r="A27" s="285"/>
      <c r="B27" s="141"/>
      <c r="C27" s="57"/>
      <c r="D27" s="703" t="s">
        <v>391</v>
      </c>
      <c r="E27" s="703"/>
      <c r="F27" s="703"/>
      <c r="G27" s="703"/>
      <c r="H27" s="661">
        <v>326420</v>
      </c>
      <c r="I27" s="661">
        <v>335614</v>
      </c>
      <c r="J27" s="661">
        <v>337947</v>
      </c>
      <c r="K27" s="661">
        <v>305171</v>
      </c>
      <c r="L27" s="661">
        <v>303563</v>
      </c>
      <c r="M27" s="661">
        <v>299026</v>
      </c>
      <c r="N27" s="661">
        <v>306298</v>
      </c>
      <c r="O27" s="661">
        <v>305013</v>
      </c>
      <c r="P27" s="661">
        <v>309047</v>
      </c>
      <c r="Q27" s="661">
        <v>313074</v>
      </c>
      <c r="R27" s="622">
        <v>319023</v>
      </c>
      <c r="S27" s="686">
        <v>327031</v>
      </c>
      <c r="T27" s="686">
        <v>329844</v>
      </c>
      <c r="U27" s="686">
        <v>327507</v>
      </c>
      <c r="V27" s="1261">
        <v>326676</v>
      </c>
      <c r="W27" s="1261">
        <v>331718</v>
      </c>
      <c r="X27" s="621">
        <v>272191</v>
      </c>
      <c r="Y27" s="621">
        <v>278537</v>
      </c>
      <c r="Z27" s="621">
        <v>290305</v>
      </c>
      <c r="AA27" s="621">
        <v>303472</v>
      </c>
      <c r="AB27" s="621">
        <v>303799</v>
      </c>
      <c r="AC27" s="621">
        <v>298516</v>
      </c>
      <c r="AD27" s="621">
        <v>297861</v>
      </c>
      <c r="AE27" s="1605">
        <v>304490</v>
      </c>
      <c r="AF27" s="992"/>
      <c r="AG27" s="992"/>
      <c r="AH27" s="514"/>
      <c r="AI27" s="1366"/>
    </row>
    <row r="28" spans="1:35" s="1" customFormat="1" ht="11.1" customHeight="1">
      <c r="A28" s="285"/>
      <c r="B28" s="141"/>
      <c r="C28" s="57"/>
      <c r="D28" s="703" t="s">
        <v>392</v>
      </c>
      <c r="E28" s="703"/>
      <c r="F28" s="703"/>
      <c r="G28" s="703"/>
      <c r="H28" s="661">
        <v>2081</v>
      </c>
      <c r="I28" s="661">
        <v>1411</v>
      </c>
      <c r="J28" s="661">
        <v>1402</v>
      </c>
      <c r="K28" s="661">
        <v>1826</v>
      </c>
      <c r="L28" s="661">
        <v>1944</v>
      </c>
      <c r="M28" s="661">
        <v>1992</v>
      </c>
      <c r="N28" s="661">
        <v>2189</v>
      </c>
      <c r="O28" s="661">
        <v>2163</v>
      </c>
      <c r="P28" s="661">
        <v>2170</v>
      </c>
      <c r="Q28" s="661">
        <v>1819</v>
      </c>
      <c r="R28" s="661">
        <v>22337</v>
      </c>
      <c r="S28" s="663">
        <v>1762</v>
      </c>
      <c r="T28" s="663">
        <v>1627</v>
      </c>
      <c r="U28" s="663">
        <v>1568</v>
      </c>
      <c r="V28" s="1068">
        <v>1545</v>
      </c>
      <c r="W28" s="1068">
        <v>1247</v>
      </c>
      <c r="X28" s="661">
        <v>1371</v>
      </c>
      <c r="Y28" s="661">
        <v>1227</v>
      </c>
      <c r="Z28" s="661">
        <v>1458</v>
      </c>
      <c r="AA28" s="661">
        <v>1607</v>
      </c>
      <c r="AB28" s="661">
        <v>1631</v>
      </c>
      <c r="AC28" s="661">
        <v>1166</v>
      </c>
      <c r="AD28" s="661">
        <v>23253</v>
      </c>
      <c r="AE28" s="1606">
        <v>1794</v>
      </c>
      <c r="AF28" s="86"/>
      <c r="AG28" s="86"/>
      <c r="AH28" s="514"/>
      <c r="AI28" s="1366"/>
    </row>
    <row r="29" spans="1:35" s="1" customFormat="1" ht="11.1" customHeight="1">
      <c r="A29" s="284"/>
      <c r="B29" s="141"/>
      <c r="C29" s="57"/>
      <c r="D29" s="844" t="s">
        <v>393</v>
      </c>
      <c r="E29" s="844"/>
      <c r="F29" s="844"/>
      <c r="G29" s="844"/>
      <c r="H29" s="626">
        <v>20143</v>
      </c>
      <c r="I29" s="626">
        <v>21007</v>
      </c>
      <c r="J29" s="626">
        <v>21137</v>
      </c>
      <c r="K29" s="626">
        <v>21317</v>
      </c>
      <c r="L29" s="626">
        <v>21500</v>
      </c>
      <c r="M29" s="626">
        <v>21583</v>
      </c>
      <c r="N29" s="661">
        <v>21806</v>
      </c>
      <c r="O29" s="661">
        <v>21868</v>
      </c>
      <c r="P29" s="661">
        <v>22235</v>
      </c>
      <c r="Q29" s="661">
        <v>22287</v>
      </c>
      <c r="R29" s="626">
        <v>1858</v>
      </c>
      <c r="S29" s="627">
        <v>22433</v>
      </c>
      <c r="T29" s="627">
        <v>22666</v>
      </c>
      <c r="U29" s="627">
        <v>22616</v>
      </c>
      <c r="V29" s="1120">
        <v>22481</v>
      </c>
      <c r="W29" s="1120">
        <v>22561</v>
      </c>
      <c r="X29" s="626">
        <v>22433</v>
      </c>
      <c r="Y29" s="626">
        <v>22556</v>
      </c>
      <c r="Z29" s="626">
        <v>22485</v>
      </c>
      <c r="AA29" s="626">
        <v>22776</v>
      </c>
      <c r="AB29" s="626">
        <v>22916</v>
      </c>
      <c r="AC29" s="626">
        <v>23042</v>
      </c>
      <c r="AD29" s="626">
        <v>1601</v>
      </c>
      <c r="AE29" s="1607">
        <v>23506</v>
      </c>
      <c r="AF29" s="86"/>
      <c r="AG29" s="86"/>
      <c r="AH29" s="514"/>
      <c r="AI29" s="1366"/>
    </row>
    <row r="30" spans="1:35" s="1" customFormat="1" ht="11.1" customHeight="1">
      <c r="A30" s="284"/>
      <c r="B30" s="141"/>
      <c r="C30" s="58"/>
      <c r="D30" s="491"/>
      <c r="E30" s="491"/>
      <c r="F30" s="491"/>
      <c r="G30" s="491"/>
      <c r="H30" s="491"/>
      <c r="I30" s="491"/>
      <c r="J30" s="491"/>
      <c r="K30" s="491"/>
      <c r="L30" s="821"/>
      <c r="M30" s="821"/>
      <c r="N30" s="822"/>
      <c r="O30" s="818"/>
      <c r="P30" s="818"/>
      <c r="Q30" s="818"/>
      <c r="R30" s="491"/>
      <c r="S30" s="823"/>
      <c r="T30" s="823"/>
      <c r="U30" s="823"/>
      <c r="V30" s="1360"/>
      <c r="W30" s="1360"/>
      <c r="X30" s="491"/>
      <c r="Y30" s="491"/>
      <c r="Z30" s="491"/>
      <c r="AA30" s="491"/>
      <c r="AB30" s="491"/>
      <c r="AC30" s="491"/>
      <c r="AD30" s="491"/>
      <c r="AE30" s="491"/>
      <c r="AF30" s="86"/>
      <c r="AG30" s="86"/>
      <c r="AH30" s="514"/>
      <c r="AI30" s="1366"/>
    </row>
    <row r="31" spans="1:35" s="1" customFormat="1" ht="11.1" customHeight="1">
      <c r="A31" s="284"/>
      <c r="B31" s="141"/>
      <c r="C31" s="92"/>
      <c r="D31" s="824" t="s">
        <v>394</v>
      </c>
      <c r="E31" s="825"/>
      <c r="F31" s="825"/>
      <c r="G31" s="826"/>
      <c r="H31" s="827">
        <v>13.69</v>
      </c>
      <c r="I31" s="827">
        <v>15.25</v>
      </c>
      <c r="J31" s="827">
        <v>15.06</v>
      </c>
      <c r="K31" s="827">
        <v>15.6</v>
      </c>
      <c r="L31" s="827">
        <v>16.260000000000002</v>
      </c>
      <c r="M31" s="827">
        <v>16.04</v>
      </c>
      <c r="N31" s="827">
        <v>15.7</v>
      </c>
      <c r="O31" s="828">
        <v>16.45190308894859</v>
      </c>
      <c r="P31" s="828">
        <v>16.39</v>
      </c>
      <c r="Q31" s="828">
        <v>16.21</v>
      </c>
      <c r="R31" s="827">
        <v>16.07</v>
      </c>
      <c r="S31" s="829">
        <v>16.3</v>
      </c>
      <c r="T31" s="829">
        <v>16.29</v>
      </c>
      <c r="U31" s="829">
        <v>16.12</v>
      </c>
      <c r="V31" s="1361">
        <v>16.13</v>
      </c>
      <c r="W31" s="1361">
        <v>15.86</v>
      </c>
      <c r="X31" s="827">
        <v>19.11</v>
      </c>
      <c r="Y31" s="827">
        <v>18.53</v>
      </c>
      <c r="Z31" s="827">
        <v>17.75</v>
      </c>
      <c r="AA31" s="827">
        <v>17.2</v>
      </c>
      <c r="AB31" s="827">
        <v>17.18</v>
      </c>
      <c r="AC31" s="1742">
        <v>17.05</v>
      </c>
      <c r="AD31" s="1742">
        <v>17.100000000000001</v>
      </c>
      <c r="AE31" s="1718">
        <v>17.34</v>
      </c>
      <c r="AF31" s="86"/>
      <c r="AG31" s="86"/>
      <c r="AH31" s="514"/>
      <c r="AI31" s="1366"/>
    </row>
    <row r="32" spans="1:35" s="1" customFormat="1" ht="11.1" customHeight="1">
      <c r="A32" s="284"/>
      <c r="B32" s="141"/>
      <c r="C32" s="92"/>
      <c r="D32" s="830" t="s">
        <v>374</v>
      </c>
      <c r="E32" s="831"/>
      <c r="F32" s="831"/>
      <c r="G32" s="832"/>
      <c r="H32" s="828">
        <v>10.130000000000001</v>
      </c>
      <c r="I32" s="828">
        <v>11.64</v>
      </c>
      <c r="J32" s="828">
        <v>11.77</v>
      </c>
      <c r="K32" s="828">
        <v>12.7</v>
      </c>
      <c r="L32" s="828">
        <v>13.39</v>
      </c>
      <c r="M32" s="828">
        <v>13.19</v>
      </c>
      <c r="N32" s="833">
        <v>13.16</v>
      </c>
      <c r="O32" s="834">
        <v>13.852250762815915</v>
      </c>
      <c r="P32" s="833">
        <v>13.96</v>
      </c>
      <c r="Q32" s="833">
        <v>13.77</v>
      </c>
      <c r="R32" s="833">
        <v>13.79</v>
      </c>
      <c r="S32" s="835">
        <v>14.04</v>
      </c>
      <c r="T32" s="835">
        <v>14.21</v>
      </c>
      <c r="U32" s="835">
        <v>14.08</v>
      </c>
      <c r="V32" s="1362">
        <v>14.16</v>
      </c>
      <c r="W32" s="1362">
        <v>13.93</v>
      </c>
      <c r="X32" s="834">
        <v>17.079999999999998</v>
      </c>
      <c r="Y32" s="834">
        <v>16.600000000000001</v>
      </c>
      <c r="Z32" s="834">
        <v>16.02</v>
      </c>
      <c r="AA32" s="834">
        <v>15.51</v>
      </c>
      <c r="AB32" s="834">
        <v>15.9</v>
      </c>
      <c r="AC32" s="834">
        <v>15.76</v>
      </c>
      <c r="AD32" s="834">
        <v>15.95</v>
      </c>
      <c r="AE32" s="1670">
        <v>16.149999999999999</v>
      </c>
      <c r="AF32" s="86"/>
      <c r="AG32" s="86"/>
      <c r="AH32" s="514"/>
      <c r="AI32" s="1366"/>
    </row>
    <row r="33" spans="1:35" s="1" customFormat="1" ht="11.1" customHeight="1">
      <c r="A33" s="285"/>
      <c r="B33" s="141"/>
      <c r="C33" s="92"/>
      <c r="D33" s="836" t="s">
        <v>375</v>
      </c>
      <c r="E33" s="837"/>
      <c r="F33" s="837"/>
      <c r="G33" s="838"/>
      <c r="H33" s="839">
        <v>9.84</v>
      </c>
      <c r="I33" s="839">
        <v>11.36</v>
      </c>
      <c r="J33" s="839">
        <v>11.49</v>
      </c>
      <c r="K33" s="839">
        <v>12.4</v>
      </c>
      <c r="L33" s="839">
        <v>12.62</v>
      </c>
      <c r="M33" s="839">
        <v>12.41</v>
      </c>
      <c r="N33" s="839">
        <v>12.41</v>
      </c>
      <c r="O33" s="839">
        <v>12.79190624962011</v>
      </c>
      <c r="P33" s="839">
        <v>12.91</v>
      </c>
      <c r="Q33" s="839">
        <v>12.73</v>
      </c>
      <c r="R33" s="839">
        <v>12.78</v>
      </c>
      <c r="S33" s="840">
        <v>12.77</v>
      </c>
      <c r="T33" s="840">
        <v>12.95</v>
      </c>
      <c r="U33" s="840">
        <v>12.8</v>
      </c>
      <c r="V33" s="1363">
        <v>12.97</v>
      </c>
      <c r="W33" s="1363">
        <v>12.77</v>
      </c>
      <c r="X33" s="839">
        <v>15.68</v>
      </c>
      <c r="Y33" s="839">
        <v>15.23</v>
      </c>
      <c r="Z33" s="839">
        <v>14.81</v>
      </c>
      <c r="AA33" s="839">
        <v>14.34</v>
      </c>
      <c r="AB33" s="839">
        <v>14.74</v>
      </c>
      <c r="AC33" s="839">
        <v>14.58</v>
      </c>
      <c r="AD33" s="839">
        <v>14.87</v>
      </c>
      <c r="AE33" s="1671">
        <v>14.64</v>
      </c>
      <c r="AF33" s="86"/>
      <c r="AG33" s="86"/>
      <c r="AH33" s="514"/>
      <c r="AI33" s="1366"/>
    </row>
    <row r="34" spans="1:35" s="1" customFormat="1" ht="11.1" customHeight="1">
      <c r="A34" s="284"/>
      <c r="B34" s="141"/>
      <c r="C34" s="92"/>
      <c r="D34" s="28"/>
      <c r="E34" s="17"/>
      <c r="F34" s="17"/>
      <c r="G34" s="17"/>
      <c r="H34" s="18"/>
      <c r="I34" s="18"/>
      <c r="J34" s="18"/>
      <c r="K34" s="18"/>
      <c r="L34" s="18"/>
      <c r="M34" s="18"/>
      <c r="N34" s="18"/>
      <c r="O34" s="18"/>
      <c r="P34" s="18"/>
      <c r="Q34" s="18"/>
      <c r="R34" s="18"/>
      <c r="S34" s="482"/>
      <c r="T34" s="482"/>
      <c r="U34" s="482"/>
      <c r="V34" s="1364"/>
      <c r="W34" s="1364"/>
      <c r="X34" s="482"/>
      <c r="Y34" s="18"/>
      <c r="Z34" s="18"/>
      <c r="AA34" s="18"/>
      <c r="AB34" s="18"/>
      <c r="AC34" s="18"/>
      <c r="AD34" s="18"/>
      <c r="AE34" s="18"/>
      <c r="AF34" s="86"/>
      <c r="AG34" s="86"/>
      <c r="AH34" s="86"/>
      <c r="AI34" s="86"/>
    </row>
    <row r="35" spans="1:35" s="1" customFormat="1" ht="11.1" customHeight="1">
      <c r="A35" s="284"/>
      <c r="B35" s="141"/>
      <c r="C35" s="330"/>
      <c r="D35" s="816" t="s">
        <v>405</v>
      </c>
      <c r="E35" s="336"/>
      <c r="F35" s="336"/>
      <c r="G35" s="336"/>
      <c r="H35" s="212"/>
      <c r="I35" s="212"/>
      <c r="J35" s="212"/>
      <c r="K35" s="212"/>
      <c r="L35" s="212"/>
      <c r="M35" s="319"/>
      <c r="N35" s="319"/>
      <c r="O35" s="319"/>
      <c r="P35" s="319"/>
      <c r="Q35" s="319"/>
      <c r="R35" s="319"/>
      <c r="S35" s="460"/>
      <c r="T35" s="460"/>
      <c r="U35" s="460"/>
      <c r="V35" s="1279"/>
      <c r="W35" s="1279"/>
      <c r="X35" s="460"/>
      <c r="Y35" s="345"/>
      <c r="Z35" s="345"/>
      <c r="AA35" s="345"/>
      <c r="AB35" s="345"/>
      <c r="AC35" s="345"/>
      <c r="AD35" s="345"/>
      <c r="AE35" s="345" t="s">
        <v>539</v>
      </c>
      <c r="AF35" s="86"/>
      <c r="AG35" s="86"/>
      <c r="AH35" s="86"/>
      <c r="AI35" s="86"/>
    </row>
    <row r="36" spans="1:35" s="1" customFormat="1" ht="11.1" customHeight="1">
      <c r="A36" s="284"/>
      <c r="B36" s="141"/>
      <c r="C36" s="92"/>
      <c r="D36" s="894" t="s">
        <v>378</v>
      </c>
      <c r="E36" s="895"/>
      <c r="F36" s="895"/>
      <c r="G36" s="895"/>
      <c r="H36" s="688">
        <v>30147</v>
      </c>
      <c r="I36" s="688">
        <v>33266</v>
      </c>
      <c r="J36" s="688">
        <v>33501</v>
      </c>
      <c r="K36" s="688">
        <v>34311</v>
      </c>
      <c r="L36" s="688">
        <v>36349</v>
      </c>
      <c r="M36" s="688">
        <v>35393</v>
      </c>
      <c r="N36" s="688">
        <v>35590</v>
      </c>
      <c r="O36" s="688">
        <v>36581</v>
      </c>
      <c r="P36" s="688">
        <v>37040</v>
      </c>
      <c r="Q36" s="688">
        <v>36602</v>
      </c>
      <c r="R36" s="688">
        <v>37580</v>
      </c>
      <c r="S36" s="689">
        <v>37769</v>
      </c>
      <c r="T36" s="689">
        <v>38061</v>
      </c>
      <c r="U36" s="689">
        <v>36706</v>
      </c>
      <c r="V36" s="1122">
        <v>36426</v>
      </c>
      <c r="W36" s="1122">
        <v>36587</v>
      </c>
      <c r="X36" s="792">
        <v>37237</v>
      </c>
      <c r="Y36" s="688">
        <v>36005</v>
      </c>
      <c r="Z36" s="688">
        <v>36114</v>
      </c>
      <c r="AA36" s="688">
        <v>35655</v>
      </c>
      <c r="AB36" s="688">
        <v>36230</v>
      </c>
      <c r="AC36" s="1735">
        <v>34791</v>
      </c>
      <c r="AD36" s="688">
        <v>34898</v>
      </c>
      <c r="AE36" s="1646">
        <v>36783</v>
      </c>
      <c r="AF36" s="86"/>
      <c r="AG36" s="86"/>
      <c r="AH36" s="86"/>
      <c r="AI36" s="86"/>
    </row>
    <row r="37" spans="1:35" s="1" customFormat="1" ht="11.1" customHeight="1">
      <c r="A37" s="284"/>
      <c r="B37" s="141"/>
      <c r="C37" s="92"/>
      <c r="D37" s="892" t="s">
        <v>379</v>
      </c>
      <c r="E37" s="892"/>
      <c r="F37" s="892"/>
      <c r="G37" s="892"/>
      <c r="H37" s="762">
        <v>20917</v>
      </c>
      <c r="I37" s="762">
        <v>25463</v>
      </c>
      <c r="J37" s="762">
        <v>25887</v>
      </c>
      <c r="K37" s="762">
        <v>26415</v>
      </c>
      <c r="L37" s="762">
        <v>28600</v>
      </c>
      <c r="M37" s="762">
        <v>28077</v>
      </c>
      <c r="N37" s="688">
        <v>28243</v>
      </c>
      <c r="O37" s="688">
        <v>29625</v>
      </c>
      <c r="P37" s="687">
        <v>30228</v>
      </c>
      <c r="Q37" s="687">
        <v>30227</v>
      </c>
      <c r="R37" s="688">
        <v>30441</v>
      </c>
      <c r="S37" s="689">
        <v>31034</v>
      </c>
      <c r="T37" s="689">
        <v>31494</v>
      </c>
      <c r="U37" s="689">
        <v>30862</v>
      </c>
      <c r="V37" s="1122">
        <v>30793</v>
      </c>
      <c r="W37" s="1122">
        <v>31307</v>
      </c>
      <c r="X37" s="792">
        <v>31961</v>
      </c>
      <c r="Y37" s="688">
        <v>31441</v>
      </c>
      <c r="Z37" s="688">
        <v>31723</v>
      </c>
      <c r="AA37" s="688">
        <v>31650</v>
      </c>
      <c r="AB37" s="688">
        <v>32403</v>
      </c>
      <c r="AC37" s="1735">
        <v>31673</v>
      </c>
      <c r="AD37" s="688">
        <v>31973</v>
      </c>
      <c r="AE37" s="1646">
        <v>33928</v>
      </c>
      <c r="AF37" s="86"/>
      <c r="AG37" s="86"/>
    </row>
    <row r="38" spans="1:35" ht="11.1" customHeight="1">
      <c r="A38" s="284"/>
      <c r="B38" s="141"/>
      <c r="C38" s="14"/>
      <c r="D38" s="703" t="s">
        <v>380</v>
      </c>
      <c r="E38" s="703"/>
      <c r="F38" s="703"/>
      <c r="G38" s="703"/>
      <c r="H38" s="687">
        <v>4071</v>
      </c>
      <c r="I38" s="687">
        <v>4321</v>
      </c>
      <c r="J38" s="687">
        <v>4321</v>
      </c>
      <c r="K38" s="687">
        <v>4321</v>
      </c>
      <c r="L38" s="687">
        <v>4321</v>
      </c>
      <c r="M38" s="687">
        <v>4321</v>
      </c>
      <c r="N38" s="687">
        <v>4321</v>
      </c>
      <c r="O38" s="687">
        <v>4321</v>
      </c>
      <c r="P38" s="696">
        <v>4321</v>
      </c>
      <c r="Q38" s="696">
        <v>4321</v>
      </c>
      <c r="R38" s="687">
        <v>4321</v>
      </c>
      <c r="S38" s="761">
        <v>4321</v>
      </c>
      <c r="T38" s="761">
        <v>4321</v>
      </c>
      <c r="U38" s="761">
        <v>4321</v>
      </c>
      <c r="V38" s="1344">
        <v>4321</v>
      </c>
      <c r="W38" s="1344">
        <v>4321</v>
      </c>
      <c r="X38" s="761">
        <v>4321</v>
      </c>
      <c r="Y38" s="687">
        <v>4321</v>
      </c>
      <c r="Z38" s="687">
        <v>4321</v>
      </c>
      <c r="AA38" s="687">
        <v>4321</v>
      </c>
      <c r="AB38" s="687">
        <v>4321</v>
      </c>
      <c r="AC38" s="687">
        <v>4321</v>
      </c>
      <c r="AD38" s="687">
        <v>4321</v>
      </c>
      <c r="AE38" s="1643">
        <v>4321</v>
      </c>
    </row>
    <row r="39" spans="1:35" s="1" customFormat="1" ht="11.1" customHeight="1">
      <c r="A39" s="284"/>
      <c r="B39" s="141"/>
      <c r="C39" s="57"/>
      <c r="D39" s="703" t="s">
        <v>381</v>
      </c>
      <c r="E39" s="703"/>
      <c r="F39" s="703"/>
      <c r="G39" s="703"/>
      <c r="H39" s="687">
        <v>10427</v>
      </c>
      <c r="I39" s="687">
        <v>6676</v>
      </c>
      <c r="J39" s="687">
        <v>6676</v>
      </c>
      <c r="K39" s="687">
        <v>6676</v>
      </c>
      <c r="L39" s="687">
        <v>6676</v>
      </c>
      <c r="M39" s="687">
        <v>6676</v>
      </c>
      <c r="N39" s="687">
        <v>6676</v>
      </c>
      <c r="O39" s="687">
        <v>6676</v>
      </c>
      <c r="P39" s="687">
        <v>6676</v>
      </c>
      <c r="Q39" s="687">
        <v>6676</v>
      </c>
      <c r="R39" s="687">
        <v>6676</v>
      </c>
      <c r="S39" s="761">
        <v>6676</v>
      </c>
      <c r="T39" s="761">
        <v>6676</v>
      </c>
      <c r="U39" s="761">
        <v>6676</v>
      </c>
      <c r="V39" s="1344">
        <v>6676</v>
      </c>
      <c r="W39" s="1344">
        <v>6676</v>
      </c>
      <c r="X39" s="761">
        <v>6676</v>
      </c>
      <c r="Y39" s="687">
        <v>6676</v>
      </c>
      <c r="Z39" s="687">
        <v>6676</v>
      </c>
      <c r="AA39" s="687">
        <v>6676</v>
      </c>
      <c r="AB39" s="687">
        <v>6676</v>
      </c>
      <c r="AC39" s="687">
        <v>6676</v>
      </c>
      <c r="AD39" s="687">
        <v>6676</v>
      </c>
      <c r="AE39" s="1643">
        <v>6676</v>
      </c>
      <c r="AG39" s="86"/>
    </row>
    <row r="40" spans="1:35" s="1" customFormat="1" ht="11.1" customHeight="1">
      <c r="A40" s="284"/>
      <c r="B40" s="141"/>
      <c r="C40" s="57"/>
      <c r="D40" s="703" t="s">
        <v>382</v>
      </c>
      <c r="E40" s="703"/>
      <c r="F40" s="703"/>
      <c r="G40" s="703"/>
      <c r="H40" s="687">
        <v>7985</v>
      </c>
      <c r="I40" s="687">
        <v>15556</v>
      </c>
      <c r="J40" s="687">
        <v>15811</v>
      </c>
      <c r="K40" s="687">
        <v>16567</v>
      </c>
      <c r="L40" s="687">
        <v>17088</v>
      </c>
      <c r="M40" s="687">
        <v>16845</v>
      </c>
      <c r="N40" s="687">
        <v>16785</v>
      </c>
      <c r="O40" s="687">
        <v>17161</v>
      </c>
      <c r="P40" s="687">
        <v>17716</v>
      </c>
      <c r="Q40" s="687">
        <v>17617</v>
      </c>
      <c r="R40" s="687">
        <v>17945</v>
      </c>
      <c r="S40" s="761">
        <v>18469</v>
      </c>
      <c r="T40" s="761">
        <v>18834</v>
      </c>
      <c r="U40" s="761">
        <v>18736</v>
      </c>
      <c r="V40" s="1344">
        <v>18753</v>
      </c>
      <c r="W40" s="1344">
        <v>19268</v>
      </c>
      <c r="X40" s="761">
        <v>19006</v>
      </c>
      <c r="Y40" s="687">
        <v>19114</v>
      </c>
      <c r="Z40" s="687">
        <v>18930</v>
      </c>
      <c r="AA40" s="687">
        <v>19351</v>
      </c>
      <c r="AB40" s="687">
        <v>20213</v>
      </c>
      <c r="AC40" s="687">
        <v>19373</v>
      </c>
      <c r="AD40" s="687">
        <v>21088</v>
      </c>
      <c r="AE40" s="1643">
        <v>20310</v>
      </c>
      <c r="AG40" s="86"/>
    </row>
    <row r="41" spans="1:35" s="1" customFormat="1" ht="11.1" customHeight="1">
      <c r="A41" s="286"/>
      <c r="B41" s="141"/>
      <c r="C41" s="57"/>
      <c r="D41" s="703" t="s">
        <v>383</v>
      </c>
      <c r="E41" s="703"/>
      <c r="F41" s="703"/>
      <c r="G41" s="703"/>
      <c r="H41" s="687">
        <v>1997</v>
      </c>
      <c r="I41" s="687">
        <v>1997</v>
      </c>
      <c r="J41" s="687">
        <v>1997</v>
      </c>
      <c r="K41" s="687">
        <v>1997</v>
      </c>
      <c r="L41" s="687">
        <v>3492</v>
      </c>
      <c r="M41" s="687">
        <v>3492</v>
      </c>
      <c r="N41" s="687">
        <v>3492</v>
      </c>
      <c r="O41" s="687">
        <v>4488</v>
      </c>
      <c r="P41" s="687">
        <v>4488</v>
      </c>
      <c r="Q41" s="687">
        <v>4488</v>
      </c>
      <c r="R41" s="687">
        <v>4488</v>
      </c>
      <c r="S41" s="761">
        <v>4488</v>
      </c>
      <c r="T41" s="761">
        <v>4488</v>
      </c>
      <c r="U41" s="761">
        <v>4488</v>
      </c>
      <c r="V41" s="1344">
        <v>4488</v>
      </c>
      <c r="W41" s="1344">
        <v>4488</v>
      </c>
      <c r="X41" s="761">
        <v>4488</v>
      </c>
      <c r="Y41" s="687">
        <v>4488</v>
      </c>
      <c r="Z41" s="687">
        <v>4488</v>
      </c>
      <c r="AA41" s="687">
        <v>4488</v>
      </c>
      <c r="AB41" s="687">
        <v>4488</v>
      </c>
      <c r="AC41" s="687">
        <v>4488</v>
      </c>
      <c r="AD41" s="687">
        <v>4488</v>
      </c>
      <c r="AE41" s="1643">
        <v>6483</v>
      </c>
      <c r="AG41" s="86"/>
    </row>
    <row r="42" spans="1:35" s="1" customFormat="1" ht="11.1" customHeight="1">
      <c r="A42" s="158"/>
      <c r="B42" s="141"/>
      <c r="C42" s="57"/>
      <c r="D42" s="703" t="s">
        <v>395</v>
      </c>
      <c r="E42" s="703"/>
      <c r="F42" s="703"/>
      <c r="G42" s="703"/>
      <c r="H42" s="687">
        <v>-3563</v>
      </c>
      <c r="I42" s="687">
        <v>-3087</v>
      </c>
      <c r="J42" s="687">
        <v>-2918</v>
      </c>
      <c r="K42" s="687">
        <v>-3146</v>
      </c>
      <c r="L42" s="687">
        <v>-2977</v>
      </c>
      <c r="M42" s="687">
        <v>-3257</v>
      </c>
      <c r="N42" s="687">
        <v>-3031</v>
      </c>
      <c r="O42" s="687">
        <v>-3021</v>
      </c>
      <c r="P42" s="762">
        <v>-2973</v>
      </c>
      <c r="Q42" s="762">
        <v>-2875</v>
      </c>
      <c r="R42" s="687">
        <v>-2989</v>
      </c>
      <c r="S42" s="761">
        <v>-2920</v>
      </c>
      <c r="T42" s="761">
        <v>-2825</v>
      </c>
      <c r="U42" s="761">
        <v>-3359</v>
      </c>
      <c r="V42" s="1344">
        <v>-3445</v>
      </c>
      <c r="W42" s="1344">
        <v>-3446</v>
      </c>
      <c r="X42" s="761">
        <v>-2530</v>
      </c>
      <c r="Y42" s="687">
        <v>-3158</v>
      </c>
      <c r="Z42" s="687">
        <v>-2692</v>
      </c>
      <c r="AA42" s="687">
        <v>-3186</v>
      </c>
      <c r="AB42" s="687">
        <v>-3295</v>
      </c>
      <c r="AC42" s="687">
        <v>-3985</v>
      </c>
      <c r="AD42" s="687">
        <v>-3700</v>
      </c>
      <c r="AE42" s="1643">
        <v>-3862</v>
      </c>
      <c r="AG42" s="86"/>
    </row>
    <row r="43" spans="1:35" s="1" customFormat="1" ht="11.1" customHeight="1">
      <c r="A43" s="189"/>
      <c r="B43" s="251"/>
      <c r="C43" s="57"/>
      <c r="D43" s="893" t="s">
        <v>385</v>
      </c>
      <c r="E43" s="893"/>
      <c r="F43" s="893"/>
      <c r="G43" s="894"/>
      <c r="H43" s="688">
        <v>9230</v>
      </c>
      <c r="I43" s="688">
        <v>7803</v>
      </c>
      <c r="J43" s="688">
        <v>7614</v>
      </c>
      <c r="K43" s="688">
        <v>7896</v>
      </c>
      <c r="L43" s="688">
        <v>7749</v>
      </c>
      <c r="M43" s="688">
        <v>7316</v>
      </c>
      <c r="N43" s="688">
        <v>7347</v>
      </c>
      <c r="O43" s="688">
        <v>6956</v>
      </c>
      <c r="P43" s="688">
        <v>6812</v>
      </c>
      <c r="Q43" s="688">
        <v>6375</v>
      </c>
      <c r="R43" s="688">
        <v>7139</v>
      </c>
      <c r="S43" s="689">
        <v>6735</v>
      </c>
      <c r="T43" s="689">
        <v>6567</v>
      </c>
      <c r="U43" s="689">
        <v>5844</v>
      </c>
      <c r="V43" s="1122">
        <v>5633</v>
      </c>
      <c r="W43" s="1122">
        <v>5280</v>
      </c>
      <c r="X43" s="792">
        <v>5276</v>
      </c>
      <c r="Y43" s="688">
        <v>4564</v>
      </c>
      <c r="Z43" s="688">
        <v>4392</v>
      </c>
      <c r="AA43" s="688">
        <v>4005</v>
      </c>
      <c r="AB43" s="688">
        <v>3827</v>
      </c>
      <c r="AC43" s="1735">
        <v>3118</v>
      </c>
      <c r="AD43" s="688">
        <v>2925</v>
      </c>
      <c r="AE43" s="1646">
        <v>2856</v>
      </c>
      <c r="AF43" s="454"/>
      <c r="AG43" s="454"/>
    </row>
    <row r="44" spans="1:35" s="1" customFormat="1" ht="11.1" customHeight="1">
      <c r="A44" s="189"/>
      <c r="B44" s="252"/>
      <c r="C44" s="57"/>
      <c r="D44" s="703" t="s">
        <v>396</v>
      </c>
      <c r="E44" s="703"/>
      <c r="F44" s="703"/>
      <c r="G44" s="703"/>
      <c r="H44" s="687">
        <v>1530</v>
      </c>
      <c r="I44" s="687">
        <v>103</v>
      </c>
      <c r="J44" s="687">
        <v>98</v>
      </c>
      <c r="K44" s="687">
        <v>96</v>
      </c>
      <c r="L44" s="687">
        <v>109</v>
      </c>
      <c r="M44" s="687">
        <v>116</v>
      </c>
      <c r="N44" s="687">
        <v>147</v>
      </c>
      <c r="O44" s="687">
        <v>156</v>
      </c>
      <c r="P44" s="687">
        <v>172</v>
      </c>
      <c r="Q44" s="687">
        <v>175</v>
      </c>
      <c r="R44" s="687">
        <v>139</v>
      </c>
      <c r="S44" s="761">
        <v>135</v>
      </c>
      <c r="T44" s="761">
        <v>127</v>
      </c>
      <c r="U44" s="761">
        <v>144</v>
      </c>
      <c r="V44" s="1344">
        <v>133</v>
      </c>
      <c r="W44" s="1344">
        <v>180</v>
      </c>
      <c r="X44" s="761">
        <v>176</v>
      </c>
      <c r="Y44" s="687">
        <v>164</v>
      </c>
      <c r="Z44" s="687">
        <v>192</v>
      </c>
      <c r="AA44" s="687">
        <v>205</v>
      </c>
      <c r="AB44" s="687">
        <v>227</v>
      </c>
      <c r="AC44" s="687">
        <v>218</v>
      </c>
      <c r="AD44" s="687">
        <v>225</v>
      </c>
      <c r="AE44" s="1643">
        <v>256</v>
      </c>
      <c r="AG44" s="86"/>
    </row>
    <row r="45" spans="1:35" s="1" customFormat="1" ht="11.1" customHeight="1">
      <c r="A45" s="189"/>
      <c r="B45" s="252"/>
      <c r="C45" s="57"/>
      <c r="D45" s="703" t="s">
        <v>397</v>
      </c>
      <c r="E45" s="703"/>
      <c r="F45" s="703"/>
      <c r="G45" s="703"/>
      <c r="H45" s="687">
        <v>12500</v>
      </c>
      <c r="I45" s="687">
        <v>11500</v>
      </c>
      <c r="J45" s="687">
        <v>11500</v>
      </c>
      <c r="K45" s="687">
        <v>10000</v>
      </c>
      <c r="L45" s="687">
        <v>10000</v>
      </c>
      <c r="M45" s="687">
        <v>9000</v>
      </c>
      <c r="N45" s="687">
        <v>9000</v>
      </c>
      <c r="O45" s="687">
        <v>9000</v>
      </c>
      <c r="P45" s="687">
        <v>9000</v>
      </c>
      <c r="Q45" s="687">
        <v>9000</v>
      </c>
      <c r="R45" s="687">
        <v>10000</v>
      </c>
      <c r="S45" s="761">
        <v>10000</v>
      </c>
      <c r="T45" s="761">
        <v>10000</v>
      </c>
      <c r="U45" s="761">
        <v>10000</v>
      </c>
      <c r="V45" s="1344">
        <v>10000</v>
      </c>
      <c r="W45" s="1344">
        <v>10000</v>
      </c>
      <c r="X45" s="761">
        <v>9200</v>
      </c>
      <c r="Y45" s="687">
        <v>8000</v>
      </c>
      <c r="Z45" s="687">
        <v>8000</v>
      </c>
      <c r="AA45" s="687">
        <v>8000</v>
      </c>
      <c r="AB45" s="687">
        <v>8000</v>
      </c>
      <c r="AC45" s="687">
        <v>8000</v>
      </c>
      <c r="AD45" s="687">
        <v>8000</v>
      </c>
      <c r="AE45" s="1643">
        <v>6000</v>
      </c>
      <c r="AG45" s="86"/>
    </row>
    <row r="46" spans="1:35" s="1" customFormat="1" ht="11.1" customHeight="1">
      <c r="A46" s="189"/>
      <c r="B46" s="252"/>
      <c r="C46" s="57"/>
      <c r="D46" s="703" t="s">
        <v>398</v>
      </c>
      <c r="E46" s="703"/>
      <c r="F46" s="703"/>
      <c r="G46" s="703"/>
      <c r="H46" s="687">
        <v>0</v>
      </c>
      <c r="I46" s="687">
        <v>0</v>
      </c>
      <c r="J46" s="687">
        <v>0</v>
      </c>
      <c r="K46" s="687">
        <v>0</v>
      </c>
      <c r="L46" s="687">
        <v>0</v>
      </c>
      <c r="M46" s="687">
        <v>0</v>
      </c>
      <c r="N46" s="687">
        <v>0</v>
      </c>
      <c r="O46" s="687">
        <v>0</v>
      </c>
      <c r="P46" s="687" t="s">
        <v>480</v>
      </c>
      <c r="Q46" s="687" t="s">
        <v>480</v>
      </c>
      <c r="R46" s="687" t="s">
        <v>480</v>
      </c>
      <c r="S46" s="761">
        <v>0</v>
      </c>
      <c r="T46" s="761">
        <v>0</v>
      </c>
      <c r="U46" s="761">
        <v>0</v>
      </c>
      <c r="V46" s="1344">
        <v>0</v>
      </c>
      <c r="W46" s="1344">
        <v>0</v>
      </c>
      <c r="X46" s="761">
        <v>0</v>
      </c>
      <c r="Y46" s="687">
        <v>0</v>
      </c>
      <c r="Z46" s="687">
        <v>0</v>
      </c>
      <c r="AA46" s="1698">
        <v>0</v>
      </c>
      <c r="AB46" s="1698">
        <v>0</v>
      </c>
      <c r="AC46" s="1698">
        <v>0</v>
      </c>
      <c r="AD46" s="1698" t="s">
        <v>605</v>
      </c>
      <c r="AE46" s="1698" t="s">
        <v>614</v>
      </c>
      <c r="AG46" s="86"/>
    </row>
    <row r="47" spans="1:35" s="1" customFormat="1" ht="11.1" customHeight="1">
      <c r="A47" s="189"/>
      <c r="B47" s="252"/>
      <c r="C47" s="57"/>
      <c r="D47" s="703" t="s">
        <v>395</v>
      </c>
      <c r="E47" s="703"/>
      <c r="F47" s="703"/>
      <c r="G47" s="703"/>
      <c r="H47" s="687">
        <v>-4800</v>
      </c>
      <c r="I47" s="687">
        <v>-3800</v>
      </c>
      <c r="J47" s="687">
        <v>-3984</v>
      </c>
      <c r="K47" s="687">
        <v>-2200</v>
      </c>
      <c r="L47" s="687">
        <v>-2360</v>
      </c>
      <c r="M47" s="687">
        <v>-1800</v>
      </c>
      <c r="N47" s="687">
        <v>-1800</v>
      </c>
      <c r="O47" s="687">
        <v>-2200</v>
      </c>
      <c r="P47" s="687">
        <v>-2360</v>
      </c>
      <c r="Q47" s="687">
        <v>-2800</v>
      </c>
      <c r="R47" s="687">
        <v>-3000</v>
      </c>
      <c r="S47" s="761">
        <v>-3400</v>
      </c>
      <c r="T47" s="761">
        <v>-3560</v>
      </c>
      <c r="U47" s="761">
        <v>-4300</v>
      </c>
      <c r="V47" s="1344">
        <v>-4500</v>
      </c>
      <c r="W47" s="1344">
        <v>-4900</v>
      </c>
      <c r="X47" s="761">
        <v>-4100</v>
      </c>
      <c r="Y47" s="687">
        <v>-3600</v>
      </c>
      <c r="Z47" s="687">
        <v>-3800</v>
      </c>
      <c r="AA47" s="687">
        <v>-4200</v>
      </c>
      <c r="AB47" s="687">
        <v>-4400</v>
      </c>
      <c r="AC47" s="687">
        <v>-5100</v>
      </c>
      <c r="AD47" s="687">
        <v>-5300</v>
      </c>
      <c r="AE47" s="1643">
        <v>-3400</v>
      </c>
      <c r="AG47" s="86"/>
    </row>
    <row r="48" spans="1:35" s="1" customFormat="1" ht="11.1" customHeight="1">
      <c r="A48" s="189"/>
      <c r="B48" s="252"/>
      <c r="C48" s="57"/>
      <c r="D48" s="894" t="s">
        <v>390</v>
      </c>
      <c r="E48" s="895"/>
      <c r="F48" s="895"/>
      <c r="G48" s="895"/>
      <c r="H48" s="688">
        <v>224702</v>
      </c>
      <c r="I48" s="688">
        <v>216571</v>
      </c>
      <c r="J48" s="688">
        <v>215363</v>
      </c>
      <c r="K48" s="688">
        <v>214886</v>
      </c>
      <c r="L48" s="688">
        <v>214297</v>
      </c>
      <c r="M48" s="688">
        <v>214398</v>
      </c>
      <c r="N48" s="688">
        <v>216047</v>
      </c>
      <c r="O48" s="688">
        <v>219007</v>
      </c>
      <c r="P48" s="688">
        <v>223371</v>
      </c>
      <c r="Q48" s="688">
        <v>224525</v>
      </c>
      <c r="R48" s="688">
        <v>226489</v>
      </c>
      <c r="S48" s="689">
        <v>231264</v>
      </c>
      <c r="T48" s="689">
        <v>237160</v>
      </c>
      <c r="U48" s="689">
        <v>239301</v>
      </c>
      <c r="V48" s="1122">
        <v>242052</v>
      </c>
      <c r="W48" s="1122">
        <v>241457</v>
      </c>
      <c r="X48" s="792">
        <v>201104</v>
      </c>
      <c r="Y48" s="688">
        <v>201622</v>
      </c>
      <c r="Z48" s="688">
        <v>206800</v>
      </c>
      <c r="AA48" s="688">
        <v>211638</v>
      </c>
      <c r="AB48" s="688">
        <v>221523</v>
      </c>
      <c r="AC48" s="1735">
        <v>218236</v>
      </c>
      <c r="AD48" s="688">
        <v>223858</v>
      </c>
      <c r="AE48" s="1646">
        <v>224056</v>
      </c>
      <c r="AF48" s="454"/>
      <c r="AG48" s="454"/>
    </row>
    <row r="49" spans="1:33" s="1" customFormat="1" ht="12">
      <c r="A49" s="189"/>
      <c r="B49" s="252"/>
      <c r="C49" s="57"/>
      <c r="D49" s="703" t="s">
        <v>399</v>
      </c>
      <c r="E49" s="703"/>
      <c r="F49" s="703"/>
      <c r="G49" s="703"/>
      <c r="H49" s="687">
        <v>209945</v>
      </c>
      <c r="I49" s="687">
        <v>201825</v>
      </c>
      <c r="J49" s="687">
        <v>200140</v>
      </c>
      <c r="K49" s="687">
        <v>199379</v>
      </c>
      <c r="L49" s="687">
        <v>199260</v>
      </c>
      <c r="M49" s="687">
        <v>199021</v>
      </c>
      <c r="N49" s="687">
        <v>200677</v>
      </c>
      <c r="O49" s="687">
        <v>203253</v>
      </c>
      <c r="P49" s="687">
        <v>207590</v>
      </c>
      <c r="Q49" s="687">
        <v>208970</v>
      </c>
      <c r="R49" s="687">
        <v>210723</v>
      </c>
      <c r="S49" s="761">
        <v>215222</v>
      </c>
      <c r="T49" s="761">
        <v>221182</v>
      </c>
      <c r="U49" s="761">
        <v>223328</v>
      </c>
      <c r="V49" s="1344">
        <v>226500</v>
      </c>
      <c r="W49" s="1344">
        <v>225907</v>
      </c>
      <c r="X49" s="761">
        <v>185424</v>
      </c>
      <c r="Y49" s="687">
        <v>186028</v>
      </c>
      <c r="Z49" s="687">
        <v>190901</v>
      </c>
      <c r="AA49" s="687">
        <v>195100</v>
      </c>
      <c r="AB49" s="687">
        <v>205094</v>
      </c>
      <c r="AC49" s="687">
        <v>202127</v>
      </c>
      <c r="AD49" s="687">
        <v>206899</v>
      </c>
      <c r="AE49" s="1643">
        <v>207367</v>
      </c>
      <c r="AF49" s="454"/>
      <c r="AG49" s="454"/>
    </row>
    <row r="50" spans="1:33" s="1" customFormat="1" ht="11.1" customHeight="1">
      <c r="A50" s="256"/>
      <c r="B50" s="252"/>
      <c r="C50" s="57"/>
      <c r="D50" s="703" t="s">
        <v>400</v>
      </c>
      <c r="E50" s="703"/>
      <c r="F50" s="703"/>
      <c r="G50" s="703"/>
      <c r="H50" s="687">
        <v>819</v>
      </c>
      <c r="I50" s="687">
        <v>356</v>
      </c>
      <c r="J50" s="687">
        <v>597</v>
      </c>
      <c r="K50" s="687">
        <v>751</v>
      </c>
      <c r="L50" s="687">
        <v>625</v>
      </c>
      <c r="M50" s="687">
        <v>734</v>
      </c>
      <c r="N50" s="687">
        <v>429</v>
      </c>
      <c r="O50" s="687">
        <v>678</v>
      </c>
      <c r="P50" s="687">
        <v>520</v>
      </c>
      <c r="Q50" s="687">
        <v>184</v>
      </c>
      <c r="R50" s="687">
        <v>305</v>
      </c>
      <c r="S50" s="761">
        <v>492</v>
      </c>
      <c r="T50" s="761">
        <v>414</v>
      </c>
      <c r="U50" s="761">
        <v>492</v>
      </c>
      <c r="V50" s="1344">
        <v>189</v>
      </c>
      <c r="W50" s="1344">
        <v>190</v>
      </c>
      <c r="X50" s="761">
        <v>381</v>
      </c>
      <c r="Y50" s="687">
        <v>369</v>
      </c>
      <c r="Z50" s="687">
        <v>737</v>
      </c>
      <c r="AA50" s="687">
        <v>1220</v>
      </c>
      <c r="AB50" s="687">
        <v>1001</v>
      </c>
      <c r="AC50" s="687">
        <v>640</v>
      </c>
      <c r="AD50" s="687">
        <v>1255</v>
      </c>
      <c r="AE50" s="1643">
        <v>792</v>
      </c>
      <c r="AF50" s="454"/>
      <c r="AG50" s="454"/>
    </row>
    <row r="51" spans="1:33" s="1" customFormat="1" ht="11.1" customHeight="1">
      <c r="A51" s="189"/>
      <c r="B51" s="252"/>
      <c r="C51" s="57"/>
      <c r="D51" s="844" t="s">
        <v>401</v>
      </c>
      <c r="E51" s="844"/>
      <c r="F51" s="844"/>
      <c r="G51" s="844"/>
      <c r="H51" s="762">
        <v>13938</v>
      </c>
      <c r="I51" s="762">
        <v>14390</v>
      </c>
      <c r="J51" s="762">
        <v>14626</v>
      </c>
      <c r="K51" s="762">
        <v>14756</v>
      </c>
      <c r="L51" s="762">
        <v>14412</v>
      </c>
      <c r="M51" s="762">
        <v>14643</v>
      </c>
      <c r="N51" s="687">
        <v>14941</v>
      </c>
      <c r="O51" s="687">
        <v>15076</v>
      </c>
      <c r="P51" s="687">
        <v>15261</v>
      </c>
      <c r="Q51" s="687">
        <v>15371</v>
      </c>
      <c r="R51" s="687">
        <v>15461</v>
      </c>
      <c r="S51" s="761">
        <v>15550</v>
      </c>
      <c r="T51" s="761">
        <v>15564</v>
      </c>
      <c r="U51" s="761">
        <v>15481</v>
      </c>
      <c r="V51" s="1344">
        <v>15363</v>
      </c>
      <c r="W51" s="1344">
        <v>15360</v>
      </c>
      <c r="X51" s="761">
        <v>15299</v>
      </c>
      <c r="Y51" s="687">
        <v>15225</v>
      </c>
      <c r="Z51" s="687">
        <v>15162</v>
      </c>
      <c r="AA51" s="687">
        <v>15318</v>
      </c>
      <c r="AB51" s="687">
        <v>15428</v>
      </c>
      <c r="AC51" s="687">
        <v>15469</v>
      </c>
      <c r="AD51" s="687">
        <v>15704</v>
      </c>
      <c r="AE51" s="1643">
        <v>15897</v>
      </c>
      <c r="AF51" s="454"/>
      <c r="AG51" s="454"/>
    </row>
    <row r="52" spans="1:33" s="1" customFormat="1" ht="11.1" customHeight="1">
      <c r="A52" s="189"/>
      <c r="B52" s="190"/>
      <c r="C52" s="57"/>
      <c r="D52" s="491"/>
      <c r="E52" s="491"/>
      <c r="F52" s="491"/>
      <c r="G52" s="491"/>
      <c r="H52" s="574"/>
      <c r="I52" s="574"/>
      <c r="J52" s="574"/>
      <c r="K52" s="574"/>
      <c r="L52" s="574"/>
      <c r="M52" s="574"/>
      <c r="N52" s="843"/>
      <c r="O52" s="841"/>
      <c r="P52" s="841"/>
      <c r="Q52" s="841"/>
      <c r="R52" s="841"/>
      <c r="S52" s="842"/>
      <c r="T52" s="842"/>
      <c r="U52" s="842"/>
      <c r="V52" s="1365"/>
      <c r="W52" s="1365"/>
      <c r="X52" s="1410"/>
      <c r="Y52" s="841"/>
      <c r="Z52" s="841"/>
      <c r="AA52" s="688"/>
      <c r="AB52" s="688"/>
      <c r="AC52" s="1735"/>
      <c r="AD52" s="688"/>
      <c r="AE52" s="1646"/>
      <c r="AG52" s="86"/>
    </row>
    <row r="53" spans="1:33" s="1" customFormat="1" ht="11.1" customHeight="1">
      <c r="A53" s="189"/>
      <c r="B53" s="252"/>
      <c r="C53" s="58"/>
      <c r="D53" s="897" t="s">
        <v>394</v>
      </c>
      <c r="E53" s="826"/>
      <c r="F53" s="826"/>
      <c r="G53" s="826"/>
      <c r="H53" s="827">
        <v>13.42</v>
      </c>
      <c r="I53" s="827">
        <v>15.36</v>
      </c>
      <c r="J53" s="827">
        <v>15.56</v>
      </c>
      <c r="K53" s="827">
        <v>15.97</v>
      </c>
      <c r="L53" s="827">
        <v>16.96</v>
      </c>
      <c r="M53" s="827">
        <v>16.510000000000002</v>
      </c>
      <c r="N53" s="827">
        <v>16.470000000000002</v>
      </c>
      <c r="O53" s="827">
        <v>16.7</v>
      </c>
      <c r="P53" s="827">
        <v>16.579999999999998</v>
      </c>
      <c r="Q53" s="827">
        <v>16.3</v>
      </c>
      <c r="R53" s="827">
        <v>16.59</v>
      </c>
      <c r="S53" s="829">
        <v>16.329999999999998</v>
      </c>
      <c r="T53" s="829">
        <v>16.05</v>
      </c>
      <c r="U53" s="829">
        <v>15.34</v>
      </c>
      <c r="V53" s="1361">
        <v>15.04875945926325</v>
      </c>
      <c r="W53" s="1361">
        <v>15.15</v>
      </c>
      <c r="X53" s="1440">
        <v>18.52</v>
      </c>
      <c r="Y53" s="827">
        <v>17.86</v>
      </c>
      <c r="Z53" s="827">
        <v>17.46</v>
      </c>
      <c r="AA53" s="729">
        <v>16.850000000000001</v>
      </c>
      <c r="AB53" s="729">
        <v>16.36</v>
      </c>
      <c r="AC53" s="739">
        <v>15.94</v>
      </c>
      <c r="AD53" s="729">
        <v>15.59</v>
      </c>
      <c r="AE53" s="1612">
        <v>16.420000000000002</v>
      </c>
      <c r="AF53" s="457"/>
      <c r="AG53" s="457"/>
    </row>
    <row r="54" spans="1:33" s="1" customFormat="1" ht="11.1" customHeight="1">
      <c r="A54" s="189"/>
      <c r="B54" s="252"/>
      <c r="C54" s="92"/>
      <c r="D54" s="898" t="s">
        <v>402</v>
      </c>
      <c r="E54" s="832"/>
      <c r="F54" s="832"/>
      <c r="G54" s="832"/>
      <c r="H54" s="828">
        <v>9.31</v>
      </c>
      <c r="I54" s="828">
        <v>11.76</v>
      </c>
      <c r="J54" s="828">
        <v>12.02</v>
      </c>
      <c r="K54" s="828">
        <v>12.29</v>
      </c>
      <c r="L54" s="828">
        <v>13.35</v>
      </c>
      <c r="M54" s="828">
        <v>13.1</v>
      </c>
      <c r="N54" s="833">
        <v>13.07</v>
      </c>
      <c r="O54" s="828">
        <v>13.520000000000001</v>
      </c>
      <c r="P54" s="833">
        <v>13.53</v>
      </c>
      <c r="Q54" s="833">
        <v>13.46</v>
      </c>
      <c r="R54" s="833">
        <v>13.44</v>
      </c>
      <c r="S54" s="899">
        <v>13.420000000000002</v>
      </c>
      <c r="T54" s="899">
        <v>13.28</v>
      </c>
      <c r="U54" s="899">
        <v>12.9</v>
      </c>
      <c r="V54" s="1362">
        <v>12.721729908901471</v>
      </c>
      <c r="W54" s="1362">
        <v>12.96</v>
      </c>
      <c r="X54" s="899">
        <v>15.89</v>
      </c>
      <c r="Y54" s="834">
        <v>15.59</v>
      </c>
      <c r="Z54" s="834">
        <v>15.34</v>
      </c>
      <c r="AA54" s="553">
        <v>14.95</v>
      </c>
      <c r="AB54" s="553">
        <v>14.63</v>
      </c>
      <c r="AC54" s="553">
        <v>14.51</v>
      </c>
      <c r="AD54" s="553">
        <v>14.28</v>
      </c>
      <c r="AE54" s="1611">
        <v>15.14</v>
      </c>
      <c r="AG54" s="86"/>
    </row>
    <row r="55" spans="1:33" s="1" customFormat="1" ht="11.1" customHeight="1">
      <c r="A55" s="189"/>
      <c r="B55" s="252"/>
      <c r="C55" s="92"/>
      <c r="D55" s="900" t="s">
        <v>403</v>
      </c>
      <c r="E55" s="838"/>
      <c r="F55" s="838"/>
      <c r="G55" s="838"/>
      <c r="H55" s="839">
        <v>8.42</v>
      </c>
      <c r="I55" s="839">
        <v>10.88</v>
      </c>
      <c r="J55" s="839">
        <v>11.29</v>
      </c>
      <c r="K55" s="839">
        <v>11.56</v>
      </c>
      <c r="L55" s="839">
        <v>11.91</v>
      </c>
      <c r="M55" s="839">
        <v>11.66</v>
      </c>
      <c r="N55" s="839">
        <v>11.799999999999999</v>
      </c>
      <c r="O55" s="839">
        <v>11.81</v>
      </c>
      <c r="P55" s="839">
        <v>11.85</v>
      </c>
      <c r="Q55" s="839">
        <v>11.79</v>
      </c>
      <c r="R55" s="839">
        <v>11.92</v>
      </c>
      <c r="S55" s="840">
        <v>11.93</v>
      </c>
      <c r="T55" s="840">
        <v>11.83</v>
      </c>
      <c r="U55" s="840">
        <v>11.46</v>
      </c>
      <c r="V55" s="1363">
        <v>11.431575096152118</v>
      </c>
      <c r="W55" s="1363">
        <v>11.67</v>
      </c>
      <c r="X55" s="840">
        <v>14.34</v>
      </c>
      <c r="Y55" s="839">
        <v>14.05</v>
      </c>
      <c r="Z55" s="839">
        <v>13.98</v>
      </c>
      <c r="AA55" s="558">
        <v>13.63</v>
      </c>
      <c r="AB55" s="558">
        <v>13.36</v>
      </c>
      <c r="AC55" s="558">
        <v>13.23</v>
      </c>
      <c r="AD55" s="558">
        <v>13.17</v>
      </c>
      <c r="AE55" s="1610">
        <v>13.14</v>
      </c>
      <c r="AG55" s="86"/>
    </row>
    <row r="56" spans="1:33" s="1" customFormat="1" ht="11.1" customHeight="1">
      <c r="A56" s="409"/>
      <c r="B56" s="410"/>
      <c r="C56" s="92"/>
      <c r="D56" s="92"/>
      <c r="E56" s="92"/>
      <c r="F56" s="92"/>
      <c r="G56" s="92"/>
      <c r="H56" s="361"/>
      <c r="I56" s="361"/>
      <c r="J56" s="23"/>
      <c r="K56" s="23"/>
      <c r="L56" s="23"/>
      <c r="M56" s="23"/>
      <c r="N56" s="23"/>
      <c r="O56" s="23"/>
      <c r="P56" s="23"/>
      <c r="Q56" s="23"/>
      <c r="R56" s="23"/>
      <c r="S56" s="23"/>
      <c r="T56" s="23"/>
      <c r="U56" s="23"/>
      <c r="V56" s="23"/>
      <c r="W56" s="23"/>
      <c r="X56" s="23"/>
      <c r="Y56" s="23"/>
      <c r="Z56" s="23"/>
      <c r="AA56" s="23"/>
      <c r="AB56" s="23"/>
      <c r="AC56" s="23"/>
      <c r="AD56" s="23"/>
      <c r="AE56" s="1540"/>
      <c r="AG56" s="86"/>
    </row>
    <row r="57" spans="1:33" s="1" customFormat="1" ht="11.1" customHeight="1">
      <c r="A57" s="409"/>
      <c r="B57" s="410"/>
      <c r="C57" s="92"/>
      <c r="D57" s="16"/>
      <c r="E57" s="16"/>
      <c r="F57" s="16"/>
      <c r="G57" s="16"/>
      <c r="H57" s="179"/>
      <c r="I57" s="179"/>
      <c r="J57" s="179"/>
      <c r="K57" s="179"/>
      <c r="L57" s="179"/>
      <c r="M57" s="339"/>
      <c r="N57" s="339"/>
      <c r="O57" s="339"/>
      <c r="P57" s="339"/>
      <c r="Q57" s="339"/>
      <c r="R57" s="339"/>
      <c r="S57" s="339"/>
      <c r="T57" s="339"/>
      <c r="U57" s="339"/>
      <c r="V57" s="339"/>
      <c r="W57" s="339"/>
      <c r="X57" s="339"/>
      <c r="Y57" s="339"/>
      <c r="Z57" s="339"/>
      <c r="AA57" s="339"/>
      <c r="AB57" s="339"/>
      <c r="AC57" s="339"/>
      <c r="AD57" s="339"/>
      <c r="AE57" s="339">
        <v>19</v>
      </c>
      <c r="AG57" s="86"/>
    </row>
    <row r="58" spans="1:33" s="1" customFormat="1" ht="11.1" customHeight="1">
      <c r="A58" s="409"/>
      <c r="B58" s="410"/>
      <c r="C58" s="92"/>
      <c r="D58" s="16"/>
      <c r="E58" s="16"/>
      <c r="F58" s="16"/>
      <c r="G58" s="16"/>
      <c r="H58" s="179"/>
      <c r="I58" s="179"/>
      <c r="J58" s="179"/>
      <c r="K58" s="179"/>
      <c r="L58" s="179"/>
      <c r="M58" s="179"/>
      <c r="N58" s="179"/>
      <c r="O58" s="179"/>
      <c r="P58" s="179"/>
      <c r="Q58" s="179"/>
      <c r="R58" s="179"/>
      <c r="S58" s="179"/>
      <c r="T58" s="179"/>
      <c r="U58" s="179"/>
      <c r="V58" s="179"/>
      <c r="W58" s="179"/>
      <c r="X58" s="179"/>
      <c r="Y58" s="179"/>
      <c r="Z58" s="179"/>
      <c r="AA58" s="179"/>
      <c r="AB58" s="179"/>
      <c r="AC58" s="179"/>
      <c r="AD58" s="179"/>
      <c r="AE58" s="179"/>
      <c r="AG58" s="86"/>
    </row>
    <row r="59" spans="1:33" s="1" customFormat="1" ht="9" customHeight="1">
      <c r="A59" s="46"/>
      <c r="B59" s="60"/>
      <c r="C59" s="2"/>
      <c r="D59" s="2"/>
      <c r="E59" s="2"/>
      <c r="F59" s="2"/>
      <c r="G59" s="87"/>
      <c r="H59" s="5"/>
      <c r="I59" s="5"/>
      <c r="J59" s="5"/>
      <c r="K59" s="90"/>
      <c r="L59" s="90"/>
      <c r="M59" s="90"/>
      <c r="N59" s="90"/>
      <c r="O59" s="90"/>
      <c r="P59" s="90"/>
      <c r="Q59" s="90"/>
      <c r="R59" s="90"/>
      <c r="S59" s="90"/>
      <c r="T59" s="90"/>
      <c r="U59" s="90"/>
      <c r="V59" s="90"/>
      <c r="W59" s="90"/>
      <c r="X59" s="90"/>
      <c r="Y59" s="90"/>
      <c r="Z59" s="90"/>
      <c r="AA59" s="90"/>
      <c r="AB59" s="90"/>
      <c r="AC59" s="90"/>
      <c r="AD59" s="90"/>
      <c r="AE59" s="90"/>
      <c r="AG59" s="86"/>
    </row>
    <row r="60" spans="1:33">
      <c r="A60" s="46"/>
      <c r="B60" s="60"/>
    </row>
    <row r="61" spans="1:33">
      <c r="A61" s="46"/>
      <c r="B61" s="60"/>
    </row>
    <row r="62" spans="1:33">
      <c r="A62" s="46"/>
      <c r="B62" s="60"/>
    </row>
    <row r="63" spans="1:33">
      <c r="A63" s="46"/>
    </row>
  </sheetData>
  <phoneticPr fontId="9" type="noConversion"/>
  <hyperlinks>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그룹 경영실적 요약'!A1" display="그룹 경영실적 요약"/>
    <hyperlink ref="B9" location="'연체율(부산은행)'!A1" display="연체율 현황[부산은행]"/>
    <hyperlink ref="B13" location="'수수료이익 현황(은행)'!Print_Area" display="수수료이익 현황 [은행]"/>
  </hyperlinks>
  <pageMargins left="0.35433070866141736" right="0.31496062992125984" top="0.74803149606299213" bottom="0.31496062992125984" header="0.31496062992125984" footer="0.31496062992125984"/>
  <pageSetup paperSize="9" orientation="portrait" r:id="rId1"/>
  <rowBreaks count="1" manualBreakCount="1">
    <brk id="58" max="1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99CCFF"/>
    <pageSetUpPr fitToPage="1"/>
  </sheetPr>
  <dimension ref="A1:AM45"/>
  <sheetViews>
    <sheetView showGridLines="0" view="pageBreakPreview" zoomScaleNormal="100" zoomScaleSheetLayoutView="100" workbookViewId="0">
      <pane xSplit="6" topLeftCell="G1" activePane="topRight" state="frozen"/>
      <selection activeCell="AG82" sqref="AG82:AG87"/>
      <selection pane="topRight" activeCell="AJ3" sqref="AJ3"/>
    </sheetView>
  </sheetViews>
  <sheetFormatPr defaultColWidth="9" defaultRowHeight="13.5"/>
  <cols>
    <col min="1" max="1" width="1.625" style="91" customWidth="1"/>
    <col min="2" max="2" width="22.625" style="88" bestFit="1" customWidth="1"/>
    <col min="3" max="3" width="2.625" style="105" customWidth="1"/>
    <col min="4" max="5" width="1.625" style="87" customWidth="1"/>
    <col min="6" max="6" width="17.375" style="87" customWidth="1"/>
    <col min="7" max="7" width="0.625" style="87" customWidth="1"/>
    <col min="8" max="13" width="10.625" style="90" hidden="1" customWidth="1"/>
    <col min="14" max="35" width="11.375" style="87" hidden="1" customWidth="1"/>
    <col min="36" max="36" width="11.375" style="87" customWidth="1"/>
    <col min="37" max="16384" width="9" style="87"/>
  </cols>
  <sheetData>
    <row r="1" spans="1:39" s="86" customFormat="1" ht="10.5" customHeight="1">
      <c r="A1" s="142"/>
      <c r="B1" s="143"/>
      <c r="C1" s="312"/>
      <c r="D1" s="292"/>
      <c r="E1" s="292"/>
      <c r="F1" s="292"/>
      <c r="G1" s="292"/>
      <c r="H1" s="145"/>
      <c r="I1" s="145"/>
      <c r="J1" s="145"/>
      <c r="K1" s="145"/>
      <c r="L1" s="145"/>
      <c r="M1" s="145"/>
      <c r="N1" s="92"/>
      <c r="O1" s="92"/>
      <c r="P1" s="92"/>
      <c r="Q1" s="92"/>
      <c r="R1" s="92"/>
      <c r="S1" s="92"/>
      <c r="T1" s="92"/>
      <c r="U1" s="92"/>
      <c r="V1" s="92"/>
      <c r="W1" s="92"/>
      <c r="X1" s="92"/>
      <c r="Y1" s="92"/>
      <c r="Z1" s="92"/>
      <c r="AA1" s="92"/>
      <c r="AB1" s="92"/>
      <c r="AC1" s="92"/>
      <c r="AD1" s="92"/>
      <c r="AE1" s="92"/>
      <c r="AF1" s="92"/>
      <c r="AG1" s="92"/>
      <c r="AH1" s="92"/>
      <c r="AI1" s="92"/>
      <c r="AJ1" s="92"/>
    </row>
    <row r="2" spans="1:39" s="86" customFormat="1" ht="16.5" customHeight="1">
      <c r="A2" s="146"/>
      <c r="B2" s="188"/>
      <c r="C2" s="394"/>
      <c r="D2" s="375" t="s">
        <v>431</v>
      </c>
      <c r="E2" s="376"/>
      <c r="F2" s="376"/>
      <c r="G2" s="376"/>
      <c r="H2" s="149"/>
      <c r="I2" s="149"/>
      <c r="J2" s="149"/>
      <c r="K2" s="149"/>
      <c r="L2" s="149"/>
      <c r="M2" s="149"/>
      <c r="N2" s="92"/>
      <c r="O2" s="92"/>
      <c r="P2" s="92"/>
      <c r="Q2" s="92"/>
      <c r="R2" s="92"/>
      <c r="S2" s="92"/>
      <c r="T2" s="92"/>
      <c r="U2" s="92"/>
      <c r="V2" s="92"/>
      <c r="W2" s="92"/>
      <c r="X2" s="92"/>
      <c r="Y2" s="92"/>
      <c r="Z2" s="92"/>
      <c r="AA2" s="92"/>
      <c r="AB2" s="92"/>
      <c r="AC2" s="92"/>
      <c r="AD2" s="92"/>
      <c r="AE2" s="92"/>
      <c r="AF2" s="92"/>
      <c r="AG2" s="92"/>
      <c r="AH2" s="92"/>
      <c r="AI2" s="92"/>
      <c r="AJ2" s="92"/>
    </row>
    <row r="3" spans="1:39" s="101" customFormat="1" ht="20.100000000000001" customHeight="1">
      <c r="A3" s="126"/>
      <c r="B3" s="127"/>
      <c r="C3" s="128"/>
      <c r="D3" s="130"/>
      <c r="E3" s="130"/>
      <c r="F3" s="130"/>
      <c r="G3" s="130"/>
      <c r="H3" s="429" t="s">
        <v>3</v>
      </c>
      <c r="I3" s="429" t="s">
        <v>8</v>
      </c>
      <c r="J3" s="131" t="s">
        <v>10</v>
      </c>
      <c r="K3" s="131" t="s">
        <v>34</v>
      </c>
      <c r="L3" s="131" t="s">
        <v>45</v>
      </c>
      <c r="M3" s="131" t="s">
        <v>54</v>
      </c>
      <c r="N3" s="426" t="s">
        <v>76</v>
      </c>
      <c r="O3" s="400" t="s">
        <v>453</v>
      </c>
      <c r="P3" s="400" t="s">
        <v>472</v>
      </c>
      <c r="Q3" s="400" t="s">
        <v>484</v>
      </c>
      <c r="R3" s="400" t="s">
        <v>489</v>
      </c>
      <c r="S3" s="426" t="s">
        <v>476</v>
      </c>
      <c r="T3" s="400" t="s">
        <v>508</v>
      </c>
      <c r="U3" s="400" t="s">
        <v>512</v>
      </c>
      <c r="V3" s="400" t="s">
        <v>522</v>
      </c>
      <c r="W3" s="400" t="s">
        <v>528</v>
      </c>
      <c r="X3" s="426" t="s">
        <v>509</v>
      </c>
      <c r="Y3" s="400" t="s">
        <v>533</v>
      </c>
      <c r="Z3" s="400" t="s">
        <v>550</v>
      </c>
      <c r="AA3" s="400" t="s">
        <v>547</v>
      </c>
      <c r="AB3" s="451" t="s">
        <v>556</v>
      </c>
      <c r="AC3" s="426" t="s">
        <v>561</v>
      </c>
      <c r="AD3" s="447" t="s">
        <v>573</v>
      </c>
      <c r="AE3" s="400" t="s">
        <v>579</v>
      </c>
      <c r="AF3" s="400" t="s">
        <v>587</v>
      </c>
      <c r="AG3" s="451" t="s">
        <v>590</v>
      </c>
      <c r="AH3" s="426" t="s">
        <v>591</v>
      </c>
      <c r="AI3" s="447" t="s">
        <v>601</v>
      </c>
      <c r="AJ3" s="1449" t="s">
        <v>608</v>
      </c>
    </row>
    <row r="4" spans="1:39" s="89" customFormat="1" ht="11.1" customHeight="1">
      <c r="A4" s="189"/>
      <c r="B4" s="190"/>
      <c r="C4" s="104"/>
      <c r="D4" s="94"/>
      <c r="E4" s="94"/>
      <c r="F4" s="94"/>
      <c r="G4" s="94"/>
      <c r="H4" s="413"/>
      <c r="I4" s="413"/>
      <c r="J4" s="191"/>
      <c r="K4" s="191"/>
      <c r="L4" s="191"/>
      <c r="M4" s="191"/>
      <c r="N4" s="413"/>
      <c r="O4" s="156"/>
      <c r="P4" s="156"/>
      <c r="Q4" s="156"/>
      <c r="R4" s="156"/>
      <c r="S4" s="413"/>
      <c r="T4" s="156"/>
      <c r="U4" s="156"/>
      <c r="V4" s="156"/>
      <c r="W4" s="156"/>
      <c r="X4" s="413"/>
      <c r="Y4" s="448"/>
      <c r="Z4" s="156"/>
      <c r="AA4" s="156"/>
      <c r="AB4" s="452"/>
      <c r="AC4" s="413"/>
      <c r="AD4" s="448"/>
      <c r="AE4" s="156"/>
      <c r="AF4" s="156"/>
      <c r="AG4" s="452"/>
      <c r="AH4" s="413"/>
      <c r="AI4" s="448"/>
      <c r="AJ4" s="452"/>
    </row>
    <row r="5" spans="1:39" s="89" customFormat="1" ht="11.1" customHeight="1">
      <c r="A5" s="253"/>
      <c r="B5" s="136" t="s">
        <v>114</v>
      </c>
      <c r="C5" s="134"/>
      <c r="D5" s="332" t="s">
        <v>406</v>
      </c>
      <c r="E5" s="329"/>
      <c r="F5" s="329"/>
      <c r="G5" s="329"/>
      <c r="H5" s="431"/>
      <c r="I5" s="432"/>
      <c r="J5" s="226"/>
      <c r="K5" s="226"/>
      <c r="L5" s="212"/>
      <c r="M5" s="212"/>
      <c r="N5" s="427"/>
      <c r="O5" s="358"/>
      <c r="P5" s="319"/>
      <c r="Q5" s="319"/>
      <c r="R5" s="319"/>
      <c r="S5" s="427"/>
      <c r="T5" s="319"/>
      <c r="U5" s="319"/>
      <c r="V5" s="319"/>
      <c r="W5" s="319"/>
      <c r="X5" s="427"/>
      <c r="Y5" s="449"/>
      <c r="Z5" s="319"/>
      <c r="AA5" s="319"/>
      <c r="AB5" s="453"/>
      <c r="AC5" s="427"/>
      <c r="AD5" s="449"/>
      <c r="AE5" s="319"/>
      <c r="AF5" s="319"/>
      <c r="AG5" s="453"/>
      <c r="AH5" s="427"/>
      <c r="AI5" s="449"/>
      <c r="AJ5" s="453" t="s">
        <v>97</v>
      </c>
      <c r="AK5" s="1385"/>
    </row>
    <row r="6" spans="1:39" s="86" customFormat="1" ht="11.1" customHeight="1">
      <c r="A6" s="158"/>
      <c r="B6" s="137"/>
      <c r="C6" s="103"/>
      <c r="D6" s="855" t="s">
        <v>147</v>
      </c>
      <c r="E6" s="855"/>
      <c r="F6" s="856"/>
      <c r="G6" s="857"/>
      <c r="H6" s="630">
        <v>1848</v>
      </c>
      <c r="I6" s="630">
        <v>2131</v>
      </c>
      <c r="J6" s="592">
        <v>585</v>
      </c>
      <c r="K6" s="592">
        <v>590</v>
      </c>
      <c r="L6" s="592">
        <v>621</v>
      </c>
      <c r="M6" s="592">
        <v>554</v>
      </c>
      <c r="N6" s="630">
        <v>2350</v>
      </c>
      <c r="O6" s="592">
        <v>642</v>
      </c>
      <c r="P6" s="592">
        <v>648</v>
      </c>
      <c r="Q6" s="592">
        <v>695</v>
      </c>
      <c r="R6" s="592">
        <v>671</v>
      </c>
      <c r="S6" s="630">
        <v>2656</v>
      </c>
      <c r="T6" s="592">
        <v>788</v>
      </c>
      <c r="U6" s="593">
        <v>758</v>
      </c>
      <c r="V6" s="631">
        <v>787</v>
      </c>
      <c r="W6" s="631">
        <v>739</v>
      </c>
      <c r="X6" s="632">
        <v>3072</v>
      </c>
      <c r="Y6" s="1441">
        <v>792</v>
      </c>
      <c r="Z6" s="589">
        <v>778</v>
      </c>
      <c r="AA6" s="593">
        <v>823</v>
      </c>
      <c r="AB6" s="1463">
        <v>864</v>
      </c>
      <c r="AC6" s="630">
        <v>3257</v>
      </c>
      <c r="AD6" s="1596">
        <v>938</v>
      </c>
      <c r="AE6" s="592">
        <v>1074</v>
      </c>
      <c r="AF6" s="592">
        <v>1286</v>
      </c>
      <c r="AG6" s="1720">
        <v>1046</v>
      </c>
      <c r="AH6" s="630">
        <v>4344</v>
      </c>
      <c r="AI6" s="1675">
        <v>1164</v>
      </c>
      <c r="AJ6" s="1747">
        <v>1373</v>
      </c>
      <c r="AK6" s="458"/>
      <c r="AM6" s="458"/>
    </row>
    <row r="7" spans="1:39" s="86" customFormat="1" ht="11.1" customHeight="1">
      <c r="A7" s="192"/>
      <c r="B7" s="138" t="s">
        <v>116</v>
      </c>
      <c r="C7" s="103"/>
      <c r="D7" s="858" t="s">
        <v>407</v>
      </c>
      <c r="E7" s="764"/>
      <c r="F7" s="859"/>
      <c r="G7" s="859"/>
      <c r="H7" s="633">
        <v>1951</v>
      </c>
      <c r="I7" s="633">
        <v>2118</v>
      </c>
      <c r="J7" s="579">
        <v>549</v>
      </c>
      <c r="K7" s="579">
        <v>550</v>
      </c>
      <c r="L7" s="579">
        <v>561</v>
      </c>
      <c r="M7" s="579">
        <v>568</v>
      </c>
      <c r="N7" s="633">
        <v>2228</v>
      </c>
      <c r="O7" s="587">
        <v>578</v>
      </c>
      <c r="P7" s="581">
        <v>576</v>
      </c>
      <c r="Q7" s="581">
        <v>586</v>
      </c>
      <c r="R7" s="581">
        <v>587</v>
      </c>
      <c r="S7" s="633">
        <v>2327</v>
      </c>
      <c r="T7" s="581">
        <v>574</v>
      </c>
      <c r="U7" s="582">
        <v>550</v>
      </c>
      <c r="V7" s="582">
        <v>562</v>
      </c>
      <c r="W7" s="582">
        <v>559</v>
      </c>
      <c r="X7" s="636">
        <v>2245</v>
      </c>
      <c r="Y7" s="1442">
        <v>561</v>
      </c>
      <c r="Z7" s="589">
        <v>573</v>
      </c>
      <c r="AA7" s="582">
        <v>621</v>
      </c>
      <c r="AB7" s="1465">
        <v>684</v>
      </c>
      <c r="AC7" s="633">
        <v>2439</v>
      </c>
      <c r="AD7" s="952">
        <v>723</v>
      </c>
      <c r="AE7" s="581">
        <v>782</v>
      </c>
      <c r="AF7" s="581">
        <v>866</v>
      </c>
      <c r="AG7" s="1465">
        <v>877</v>
      </c>
      <c r="AH7" s="633">
        <v>3248</v>
      </c>
      <c r="AI7" s="952">
        <v>858</v>
      </c>
      <c r="AJ7" s="1617">
        <v>909</v>
      </c>
      <c r="AK7" s="458"/>
      <c r="AM7" s="458"/>
    </row>
    <row r="8" spans="1:39" s="86" customFormat="1" ht="11.1" customHeight="1">
      <c r="A8" s="160"/>
      <c r="B8" s="139"/>
      <c r="C8" s="103"/>
      <c r="D8" s="764" t="s">
        <v>408</v>
      </c>
      <c r="E8" s="764"/>
      <c r="F8" s="859"/>
      <c r="G8" s="859"/>
      <c r="H8" s="633">
        <v>171</v>
      </c>
      <c r="I8" s="633">
        <v>147</v>
      </c>
      <c r="J8" s="579">
        <v>31</v>
      </c>
      <c r="K8" s="579">
        <v>26</v>
      </c>
      <c r="L8" s="579">
        <v>41</v>
      </c>
      <c r="M8" s="579">
        <v>29</v>
      </c>
      <c r="N8" s="633">
        <v>127</v>
      </c>
      <c r="O8" s="581">
        <v>44</v>
      </c>
      <c r="P8" s="581">
        <v>53</v>
      </c>
      <c r="Q8" s="581">
        <v>68</v>
      </c>
      <c r="R8" s="581">
        <v>36</v>
      </c>
      <c r="S8" s="633">
        <v>201</v>
      </c>
      <c r="T8" s="581">
        <v>56</v>
      </c>
      <c r="U8" s="582">
        <v>76</v>
      </c>
      <c r="V8" s="582">
        <v>85</v>
      </c>
      <c r="W8" s="582">
        <v>83</v>
      </c>
      <c r="X8" s="636">
        <v>300</v>
      </c>
      <c r="Y8" s="1442">
        <v>117</v>
      </c>
      <c r="Z8" s="582">
        <v>89</v>
      </c>
      <c r="AA8" s="582">
        <v>91</v>
      </c>
      <c r="AB8" s="1465">
        <v>94</v>
      </c>
      <c r="AC8" s="633">
        <v>391</v>
      </c>
      <c r="AD8" s="952">
        <v>118</v>
      </c>
      <c r="AE8" s="581">
        <v>168</v>
      </c>
      <c r="AF8" s="581">
        <v>127</v>
      </c>
      <c r="AG8" s="1465">
        <v>31</v>
      </c>
      <c r="AH8" s="633">
        <v>444</v>
      </c>
      <c r="AI8" s="952">
        <v>210</v>
      </c>
      <c r="AJ8" s="1617">
        <v>226</v>
      </c>
      <c r="AK8" s="458"/>
      <c r="AM8" s="458"/>
    </row>
    <row r="9" spans="1:39" s="86" customFormat="1" ht="11.1" customHeight="1">
      <c r="A9" s="237"/>
      <c r="B9" s="141" t="s">
        <v>150</v>
      </c>
      <c r="C9" s="103"/>
      <c r="D9" s="764" t="s">
        <v>409</v>
      </c>
      <c r="E9" s="764"/>
      <c r="F9" s="859"/>
      <c r="G9" s="859"/>
      <c r="H9" s="633">
        <v>-274</v>
      </c>
      <c r="I9" s="633">
        <v>-134</v>
      </c>
      <c r="J9" s="579">
        <v>5</v>
      </c>
      <c r="K9" s="579">
        <v>14</v>
      </c>
      <c r="L9" s="579">
        <v>19</v>
      </c>
      <c r="M9" s="579">
        <v>-43</v>
      </c>
      <c r="N9" s="633">
        <v>-5</v>
      </c>
      <c r="O9" s="583">
        <v>20</v>
      </c>
      <c r="P9" s="581">
        <v>19</v>
      </c>
      <c r="Q9" s="581">
        <v>41</v>
      </c>
      <c r="R9" s="581">
        <v>48</v>
      </c>
      <c r="S9" s="633">
        <v>128</v>
      </c>
      <c r="T9" s="581">
        <v>158</v>
      </c>
      <c r="U9" s="582">
        <v>132</v>
      </c>
      <c r="V9" s="582">
        <v>140</v>
      </c>
      <c r="W9" s="582">
        <v>97</v>
      </c>
      <c r="X9" s="636">
        <v>527</v>
      </c>
      <c r="Y9" s="1442">
        <v>114</v>
      </c>
      <c r="Z9" s="582">
        <v>116</v>
      </c>
      <c r="AA9" s="582">
        <v>111</v>
      </c>
      <c r="AB9" s="1465">
        <v>86</v>
      </c>
      <c r="AC9" s="633">
        <v>427</v>
      </c>
      <c r="AD9" s="952">
        <v>97</v>
      </c>
      <c r="AE9" s="581">
        <v>124</v>
      </c>
      <c r="AF9" s="581">
        <v>293</v>
      </c>
      <c r="AG9" s="1465">
        <v>138</v>
      </c>
      <c r="AH9" s="633">
        <v>652</v>
      </c>
      <c r="AI9" s="952">
        <v>96</v>
      </c>
      <c r="AJ9" s="1617">
        <v>238</v>
      </c>
      <c r="AK9" s="458"/>
      <c r="AM9" s="458"/>
    </row>
    <row r="10" spans="1:39" s="86" customFormat="1" ht="11.1" customHeight="1">
      <c r="A10" s="237"/>
      <c r="B10" s="141" t="s">
        <v>119</v>
      </c>
      <c r="C10" s="103"/>
      <c r="D10" s="860" t="s">
        <v>154</v>
      </c>
      <c r="E10" s="860"/>
      <c r="F10" s="861"/>
      <c r="G10" s="862"/>
      <c r="H10" s="630">
        <v>542</v>
      </c>
      <c r="I10" s="630">
        <v>600</v>
      </c>
      <c r="J10" s="592">
        <v>147</v>
      </c>
      <c r="K10" s="592">
        <v>148</v>
      </c>
      <c r="L10" s="592">
        <v>155</v>
      </c>
      <c r="M10" s="592">
        <v>185</v>
      </c>
      <c r="N10" s="630">
        <v>635</v>
      </c>
      <c r="O10" s="592">
        <v>169</v>
      </c>
      <c r="P10" s="592">
        <v>173</v>
      </c>
      <c r="Q10" s="592">
        <v>180</v>
      </c>
      <c r="R10" s="592">
        <v>206</v>
      </c>
      <c r="S10" s="630">
        <v>728</v>
      </c>
      <c r="T10" s="592">
        <v>178</v>
      </c>
      <c r="U10" s="593">
        <v>196</v>
      </c>
      <c r="V10" s="631">
        <v>199</v>
      </c>
      <c r="W10" s="631">
        <v>218</v>
      </c>
      <c r="X10" s="632">
        <v>791</v>
      </c>
      <c r="Y10" s="1441">
        <v>204</v>
      </c>
      <c r="Z10" s="589">
        <v>195</v>
      </c>
      <c r="AA10" s="593">
        <v>214</v>
      </c>
      <c r="AB10" s="1463">
        <v>248</v>
      </c>
      <c r="AC10" s="630">
        <v>861</v>
      </c>
      <c r="AD10" s="1596">
        <v>213</v>
      </c>
      <c r="AE10" s="592">
        <v>204</v>
      </c>
      <c r="AF10" s="592">
        <v>219</v>
      </c>
      <c r="AG10" s="1720">
        <v>280</v>
      </c>
      <c r="AH10" s="630">
        <v>916</v>
      </c>
      <c r="AI10" s="1675">
        <v>224</v>
      </c>
      <c r="AJ10" s="1747">
        <v>224</v>
      </c>
      <c r="AK10" s="458"/>
      <c r="AM10" s="458"/>
    </row>
    <row r="11" spans="1:39" s="86" customFormat="1" ht="11.1" customHeight="1">
      <c r="A11" s="237"/>
      <c r="B11" s="141" t="s">
        <v>120</v>
      </c>
      <c r="C11" s="103"/>
      <c r="D11" s="863" t="s">
        <v>155</v>
      </c>
      <c r="E11" s="863"/>
      <c r="F11" s="856"/>
      <c r="G11" s="857"/>
      <c r="H11" s="630">
        <v>752</v>
      </c>
      <c r="I11" s="630">
        <v>788</v>
      </c>
      <c r="J11" s="592">
        <v>199</v>
      </c>
      <c r="K11" s="592">
        <v>209</v>
      </c>
      <c r="L11" s="592">
        <v>194</v>
      </c>
      <c r="M11" s="592">
        <v>268</v>
      </c>
      <c r="N11" s="630">
        <v>870</v>
      </c>
      <c r="O11" s="592">
        <v>226</v>
      </c>
      <c r="P11" s="592">
        <v>193</v>
      </c>
      <c r="Q11" s="592">
        <v>336</v>
      </c>
      <c r="R11" s="592">
        <v>226</v>
      </c>
      <c r="S11" s="630">
        <v>981</v>
      </c>
      <c r="T11" s="592">
        <v>400</v>
      </c>
      <c r="U11" s="593">
        <v>258</v>
      </c>
      <c r="V11" s="631">
        <v>328</v>
      </c>
      <c r="W11" s="631">
        <v>264</v>
      </c>
      <c r="X11" s="632">
        <v>1250</v>
      </c>
      <c r="Y11" s="1441">
        <v>319</v>
      </c>
      <c r="Z11" s="589">
        <v>240</v>
      </c>
      <c r="AA11" s="593">
        <v>379</v>
      </c>
      <c r="AB11" s="1463">
        <v>520</v>
      </c>
      <c r="AC11" s="630">
        <v>1458</v>
      </c>
      <c r="AD11" s="1596">
        <v>312</v>
      </c>
      <c r="AE11" s="592">
        <v>366</v>
      </c>
      <c r="AF11" s="592">
        <v>555</v>
      </c>
      <c r="AG11" s="1720">
        <v>493</v>
      </c>
      <c r="AH11" s="630">
        <v>1726</v>
      </c>
      <c r="AI11" s="1675">
        <v>187</v>
      </c>
      <c r="AJ11" s="1747">
        <v>308</v>
      </c>
      <c r="AK11" s="458"/>
      <c r="AM11" s="458"/>
    </row>
    <row r="12" spans="1:39" s="86" customFormat="1" ht="11.1" customHeight="1">
      <c r="A12" s="234"/>
      <c r="B12" s="141" t="s">
        <v>121</v>
      </c>
      <c r="C12" s="103"/>
      <c r="D12" s="855" t="s">
        <v>156</v>
      </c>
      <c r="E12" s="855"/>
      <c r="F12" s="855"/>
      <c r="G12" s="864"/>
      <c r="H12" s="630">
        <v>554</v>
      </c>
      <c r="I12" s="630">
        <v>743</v>
      </c>
      <c r="J12" s="592">
        <v>239</v>
      </c>
      <c r="K12" s="592">
        <v>233</v>
      </c>
      <c r="L12" s="592">
        <v>272</v>
      </c>
      <c r="M12" s="592">
        <v>101</v>
      </c>
      <c r="N12" s="630">
        <v>845</v>
      </c>
      <c r="O12" s="592">
        <v>247</v>
      </c>
      <c r="P12" s="592">
        <v>282</v>
      </c>
      <c r="Q12" s="592">
        <v>179</v>
      </c>
      <c r="R12" s="592">
        <v>239</v>
      </c>
      <c r="S12" s="630">
        <v>947</v>
      </c>
      <c r="T12" s="592">
        <v>210</v>
      </c>
      <c r="U12" s="593">
        <v>304</v>
      </c>
      <c r="V12" s="631">
        <v>260</v>
      </c>
      <c r="W12" s="631">
        <v>257</v>
      </c>
      <c r="X12" s="632">
        <v>1031</v>
      </c>
      <c r="Y12" s="1441">
        <v>269</v>
      </c>
      <c r="Z12" s="589">
        <v>343</v>
      </c>
      <c r="AA12" s="593">
        <v>230</v>
      </c>
      <c r="AB12" s="1463">
        <v>96</v>
      </c>
      <c r="AC12" s="630">
        <v>938</v>
      </c>
      <c r="AD12" s="1596">
        <v>413</v>
      </c>
      <c r="AE12" s="592">
        <v>504</v>
      </c>
      <c r="AF12" s="592">
        <v>512</v>
      </c>
      <c r="AG12" s="1720">
        <v>273</v>
      </c>
      <c r="AH12" s="630">
        <v>1702</v>
      </c>
      <c r="AI12" s="1675">
        <v>753</v>
      </c>
      <c r="AJ12" s="1747">
        <v>841</v>
      </c>
      <c r="AK12" s="458"/>
      <c r="AM12" s="458"/>
    </row>
    <row r="13" spans="1:39" s="86" customFormat="1" ht="11.1" customHeight="1">
      <c r="A13" s="234"/>
      <c r="B13" s="372" t="s">
        <v>122</v>
      </c>
      <c r="C13" s="103"/>
      <c r="D13" s="863" t="s">
        <v>410</v>
      </c>
      <c r="E13" s="865"/>
      <c r="F13" s="866"/>
      <c r="G13" s="867"/>
      <c r="H13" s="868">
        <v>0</v>
      </c>
      <c r="I13" s="633">
        <v>2</v>
      </c>
      <c r="J13" s="587">
        <v>-6</v>
      </c>
      <c r="K13" s="587">
        <v>-6</v>
      </c>
      <c r="L13" s="587">
        <v>-4</v>
      </c>
      <c r="M13" s="587">
        <v>-2</v>
      </c>
      <c r="N13" s="869">
        <v>-18</v>
      </c>
      <c r="O13" s="587">
        <v>-3</v>
      </c>
      <c r="P13" s="34">
        <v>0</v>
      </c>
      <c r="Q13" s="34">
        <v>3</v>
      </c>
      <c r="R13" s="276">
        <v>0</v>
      </c>
      <c r="S13" s="870">
        <v>0</v>
      </c>
      <c r="T13" s="587">
        <v>-2</v>
      </c>
      <c r="U13" s="589">
        <v>4</v>
      </c>
      <c r="V13" s="589">
        <v>2</v>
      </c>
      <c r="W13" s="589">
        <v>-6</v>
      </c>
      <c r="X13" s="635">
        <v>-2</v>
      </c>
      <c r="Y13" s="1443">
        <v>-16</v>
      </c>
      <c r="Z13" s="589">
        <v>-6</v>
      </c>
      <c r="AA13" s="589">
        <v>17</v>
      </c>
      <c r="AB13" s="1464">
        <v>14</v>
      </c>
      <c r="AC13" s="1546">
        <v>9</v>
      </c>
      <c r="AD13" s="951">
        <v>12</v>
      </c>
      <c r="AE13" s="588">
        <v>11</v>
      </c>
      <c r="AF13" s="588">
        <v>23</v>
      </c>
      <c r="AG13" s="1464">
        <v>26</v>
      </c>
      <c r="AH13" s="1546">
        <v>72</v>
      </c>
      <c r="AI13" s="951">
        <v>6</v>
      </c>
      <c r="AJ13" s="1618">
        <v>-18</v>
      </c>
      <c r="AK13" s="458"/>
      <c r="AM13" s="458"/>
    </row>
    <row r="14" spans="1:39" s="86" customFormat="1" ht="11.1" customHeight="1">
      <c r="A14" s="234"/>
      <c r="B14" s="141" t="s">
        <v>124</v>
      </c>
      <c r="C14" s="103"/>
      <c r="D14" s="863" t="s">
        <v>411</v>
      </c>
      <c r="E14" s="863"/>
      <c r="F14" s="871"/>
      <c r="G14" s="871"/>
      <c r="H14" s="633">
        <v>554</v>
      </c>
      <c r="I14" s="633">
        <v>745</v>
      </c>
      <c r="J14" s="581">
        <v>233</v>
      </c>
      <c r="K14" s="581">
        <v>227</v>
      </c>
      <c r="L14" s="581">
        <v>268</v>
      </c>
      <c r="M14" s="581">
        <v>99</v>
      </c>
      <c r="N14" s="633">
        <v>827</v>
      </c>
      <c r="O14" s="581">
        <v>244</v>
      </c>
      <c r="P14" s="581">
        <v>282</v>
      </c>
      <c r="Q14" s="581">
        <v>182</v>
      </c>
      <c r="R14" s="581">
        <v>239</v>
      </c>
      <c r="S14" s="633">
        <v>947</v>
      </c>
      <c r="T14" s="581">
        <v>208</v>
      </c>
      <c r="U14" s="582">
        <v>308</v>
      </c>
      <c r="V14" s="582">
        <v>262</v>
      </c>
      <c r="W14" s="582">
        <v>251</v>
      </c>
      <c r="X14" s="636">
        <v>1029</v>
      </c>
      <c r="Y14" s="1442">
        <v>253</v>
      </c>
      <c r="Z14" s="582">
        <v>337</v>
      </c>
      <c r="AA14" s="582">
        <v>247</v>
      </c>
      <c r="AB14" s="1465">
        <v>110</v>
      </c>
      <c r="AC14" s="633">
        <v>947</v>
      </c>
      <c r="AD14" s="952">
        <v>425</v>
      </c>
      <c r="AE14" s="581">
        <v>515</v>
      </c>
      <c r="AF14" s="581">
        <v>535</v>
      </c>
      <c r="AG14" s="1465">
        <v>299</v>
      </c>
      <c r="AH14" s="633">
        <v>1774</v>
      </c>
      <c r="AI14" s="952">
        <v>759</v>
      </c>
      <c r="AJ14" s="1617">
        <v>823</v>
      </c>
      <c r="AK14" s="458"/>
      <c r="AM14" s="458"/>
    </row>
    <row r="15" spans="1:39" s="86" customFormat="1" ht="11.1" customHeight="1">
      <c r="A15" s="234"/>
      <c r="B15" s="141" t="s">
        <v>126</v>
      </c>
      <c r="C15" s="103"/>
      <c r="D15" s="863" t="s">
        <v>412</v>
      </c>
      <c r="E15" s="863"/>
      <c r="F15" s="871"/>
      <c r="G15" s="871"/>
      <c r="H15" s="633">
        <v>119</v>
      </c>
      <c r="I15" s="633">
        <v>173</v>
      </c>
      <c r="J15" s="581">
        <v>55</v>
      </c>
      <c r="K15" s="581">
        <v>50</v>
      </c>
      <c r="L15" s="581">
        <v>67</v>
      </c>
      <c r="M15" s="581">
        <v>29</v>
      </c>
      <c r="N15" s="633">
        <v>201</v>
      </c>
      <c r="O15" s="583">
        <v>61</v>
      </c>
      <c r="P15" s="581">
        <v>83</v>
      </c>
      <c r="Q15" s="581">
        <v>40</v>
      </c>
      <c r="R15" s="581">
        <v>52</v>
      </c>
      <c r="S15" s="633">
        <v>236</v>
      </c>
      <c r="T15" s="581">
        <v>54</v>
      </c>
      <c r="U15" s="582">
        <v>69</v>
      </c>
      <c r="V15" s="582">
        <v>61</v>
      </c>
      <c r="W15" s="582">
        <v>56</v>
      </c>
      <c r="X15" s="636">
        <v>240</v>
      </c>
      <c r="Y15" s="1442">
        <v>61</v>
      </c>
      <c r="Z15" s="582">
        <v>81</v>
      </c>
      <c r="AA15" s="582">
        <v>57</v>
      </c>
      <c r="AB15" s="1465">
        <v>29</v>
      </c>
      <c r="AC15" s="633">
        <v>228</v>
      </c>
      <c r="AD15" s="952">
        <v>85</v>
      </c>
      <c r="AE15" s="581">
        <v>141</v>
      </c>
      <c r="AF15" s="581">
        <v>141</v>
      </c>
      <c r="AG15" s="1465">
        <v>75</v>
      </c>
      <c r="AH15" s="633">
        <v>442</v>
      </c>
      <c r="AI15" s="952">
        <v>184</v>
      </c>
      <c r="AJ15" s="1617">
        <v>211</v>
      </c>
      <c r="AK15" s="458"/>
      <c r="AM15" s="458"/>
    </row>
    <row r="16" spans="1:39" s="86" customFormat="1" ht="11.1" customHeight="1">
      <c r="A16" s="237"/>
      <c r="B16" s="141" t="s">
        <v>128</v>
      </c>
      <c r="C16" s="103"/>
      <c r="D16" s="864" t="s">
        <v>163</v>
      </c>
      <c r="E16" s="864"/>
      <c r="F16" s="857"/>
      <c r="G16" s="857"/>
      <c r="H16" s="630">
        <v>435</v>
      </c>
      <c r="I16" s="630">
        <v>572</v>
      </c>
      <c r="J16" s="592">
        <v>178</v>
      </c>
      <c r="K16" s="592">
        <v>177</v>
      </c>
      <c r="L16" s="592">
        <v>201</v>
      </c>
      <c r="M16" s="592">
        <v>70</v>
      </c>
      <c r="N16" s="630">
        <v>626</v>
      </c>
      <c r="O16" s="592">
        <v>183</v>
      </c>
      <c r="P16" s="592">
        <v>199</v>
      </c>
      <c r="Q16" s="592">
        <v>142</v>
      </c>
      <c r="R16" s="592">
        <v>187</v>
      </c>
      <c r="S16" s="630">
        <v>711</v>
      </c>
      <c r="T16" s="592">
        <v>154</v>
      </c>
      <c r="U16" s="593">
        <v>239</v>
      </c>
      <c r="V16" s="631">
        <v>201</v>
      </c>
      <c r="W16" s="631">
        <v>195</v>
      </c>
      <c r="X16" s="632">
        <v>789</v>
      </c>
      <c r="Y16" s="1441">
        <v>192</v>
      </c>
      <c r="Z16" s="589">
        <v>256</v>
      </c>
      <c r="AA16" s="593">
        <v>190</v>
      </c>
      <c r="AB16" s="1463">
        <v>81</v>
      </c>
      <c r="AC16" s="630">
        <v>719</v>
      </c>
      <c r="AD16" s="1596">
        <v>340</v>
      </c>
      <c r="AE16" s="592">
        <v>374</v>
      </c>
      <c r="AF16" s="592">
        <v>394</v>
      </c>
      <c r="AG16" s="1720">
        <v>224</v>
      </c>
      <c r="AH16" s="630">
        <v>1332</v>
      </c>
      <c r="AI16" s="1675">
        <v>575</v>
      </c>
      <c r="AJ16" s="1747">
        <v>612</v>
      </c>
      <c r="AK16" s="458"/>
      <c r="AM16" s="458"/>
    </row>
    <row r="17" spans="1:37" s="86" customFormat="1" ht="11.1" customHeight="1">
      <c r="A17" s="234"/>
      <c r="B17" s="141" t="s">
        <v>130</v>
      </c>
      <c r="C17" s="103"/>
      <c r="D17" s="863"/>
      <c r="E17" s="863"/>
      <c r="F17" s="871"/>
      <c r="G17" s="871"/>
      <c r="H17" s="633"/>
      <c r="I17" s="633"/>
      <c r="J17" s="581"/>
      <c r="K17" s="581"/>
      <c r="L17" s="581"/>
      <c r="M17" s="581"/>
      <c r="N17" s="633"/>
      <c r="O17" s="581"/>
      <c r="P17" s="581"/>
      <c r="Q17" s="581"/>
      <c r="R17" s="581"/>
      <c r="S17" s="633"/>
      <c r="T17" s="581"/>
      <c r="U17" s="582"/>
      <c r="V17" s="582"/>
      <c r="W17" s="582"/>
      <c r="X17" s="636"/>
      <c r="Y17" s="1442"/>
      <c r="Z17" s="589"/>
      <c r="AA17" s="582"/>
      <c r="AB17" s="1465"/>
      <c r="AC17" s="633"/>
      <c r="AD17" s="952"/>
      <c r="AE17" s="581"/>
      <c r="AF17" s="581"/>
      <c r="AG17" s="1465"/>
      <c r="AH17" s="633"/>
      <c r="AI17" s="952"/>
      <c r="AJ17" s="1465"/>
      <c r="AK17" s="458"/>
    </row>
    <row r="18" spans="1:37" s="86" customFormat="1" ht="11.1" customHeight="1">
      <c r="A18" s="234"/>
      <c r="B18" s="141" t="s">
        <v>132</v>
      </c>
      <c r="C18" s="133"/>
      <c r="D18" s="872" t="s">
        <v>413</v>
      </c>
      <c r="E18" s="873"/>
      <c r="F18" s="873"/>
      <c r="G18" s="873"/>
      <c r="H18" s="874"/>
      <c r="I18" s="874"/>
      <c r="J18" s="764"/>
      <c r="K18" s="764"/>
      <c r="L18" s="875"/>
      <c r="M18" s="875"/>
      <c r="N18" s="876"/>
      <c r="O18" s="877"/>
      <c r="P18" s="878"/>
      <c r="Q18" s="878"/>
      <c r="R18" s="878"/>
      <c r="S18" s="876"/>
      <c r="T18" s="878"/>
      <c r="U18" s="879"/>
      <c r="V18" s="879"/>
      <c r="W18" s="879"/>
      <c r="X18" s="880"/>
      <c r="Y18" s="1444"/>
      <c r="Z18" s="879"/>
      <c r="AA18" s="879"/>
      <c r="AB18" s="1532"/>
      <c r="AC18" s="887"/>
      <c r="AD18" s="1578"/>
      <c r="AE18" s="889"/>
      <c r="AF18" s="889"/>
      <c r="AG18" s="1532"/>
      <c r="AH18" s="887"/>
      <c r="AI18" s="1578"/>
      <c r="AJ18" s="1532" t="s">
        <v>563</v>
      </c>
      <c r="AK18" s="1385"/>
    </row>
    <row r="19" spans="1:37" s="86" customFormat="1" ht="11.1" customHeight="1">
      <c r="A19" s="234"/>
      <c r="B19" s="141" t="s">
        <v>133</v>
      </c>
      <c r="C19" s="103"/>
      <c r="D19" s="1181" t="s">
        <v>147</v>
      </c>
      <c r="E19" s="1181"/>
      <c r="F19" s="1182"/>
      <c r="G19" s="1183"/>
      <c r="H19" s="1184">
        <v>421</v>
      </c>
      <c r="I19" s="1184">
        <v>469</v>
      </c>
      <c r="J19" s="1052">
        <v>108</v>
      </c>
      <c r="K19" s="1052">
        <v>152</v>
      </c>
      <c r="L19" s="1052">
        <v>118</v>
      </c>
      <c r="M19" s="1052">
        <v>89</v>
      </c>
      <c r="N19" s="1184">
        <v>467</v>
      </c>
      <c r="O19" s="1052">
        <v>220</v>
      </c>
      <c r="P19" s="1052">
        <v>132</v>
      </c>
      <c r="Q19" s="1052">
        <v>228</v>
      </c>
      <c r="R19" s="1052">
        <v>150</v>
      </c>
      <c r="S19" s="1184">
        <v>730</v>
      </c>
      <c r="T19" s="1052">
        <v>272</v>
      </c>
      <c r="U19" s="1053">
        <v>250</v>
      </c>
      <c r="V19" s="1185">
        <v>253</v>
      </c>
      <c r="W19" s="631">
        <v>202</v>
      </c>
      <c r="X19" s="632">
        <v>977</v>
      </c>
      <c r="Y19" s="1445">
        <v>304</v>
      </c>
      <c r="Z19" s="1048">
        <v>485</v>
      </c>
      <c r="AA19" s="593">
        <v>471</v>
      </c>
      <c r="AB19" s="1463">
        <v>589</v>
      </c>
      <c r="AC19" s="630">
        <v>1849</v>
      </c>
      <c r="AD19" s="1563">
        <v>892</v>
      </c>
      <c r="AE19" s="592">
        <v>961</v>
      </c>
      <c r="AF19" s="592">
        <v>902</v>
      </c>
      <c r="AG19" s="1720">
        <v>616</v>
      </c>
      <c r="AH19" s="630">
        <v>3371</v>
      </c>
      <c r="AI19" s="1675">
        <v>1019</v>
      </c>
      <c r="AJ19" s="1747">
        <v>496</v>
      </c>
      <c r="AK19" s="458"/>
    </row>
    <row r="20" spans="1:37" s="86" customFormat="1" ht="11.1" customHeight="1">
      <c r="A20" s="234"/>
      <c r="B20" s="141" t="s">
        <v>134</v>
      </c>
      <c r="C20" s="103"/>
      <c r="D20" s="1186" t="s">
        <v>407</v>
      </c>
      <c r="E20" s="1187"/>
      <c r="F20" s="1188"/>
      <c r="G20" s="1188"/>
      <c r="H20" s="1189">
        <v>56</v>
      </c>
      <c r="I20" s="1189">
        <v>80</v>
      </c>
      <c r="J20" s="1038">
        <v>39</v>
      </c>
      <c r="K20" s="1038">
        <v>36</v>
      </c>
      <c r="L20" s="1038">
        <v>17</v>
      </c>
      <c r="M20" s="1038">
        <v>13</v>
      </c>
      <c r="N20" s="1189">
        <v>105</v>
      </c>
      <c r="O20" s="1040">
        <v>26</v>
      </c>
      <c r="P20" s="1040">
        <v>41</v>
      </c>
      <c r="Q20" s="1040">
        <v>43</v>
      </c>
      <c r="R20" s="1040">
        <v>31</v>
      </c>
      <c r="S20" s="1189">
        <v>141</v>
      </c>
      <c r="T20" s="1040">
        <v>29</v>
      </c>
      <c r="U20" s="1041">
        <v>27</v>
      </c>
      <c r="V20" s="1041">
        <v>34</v>
      </c>
      <c r="W20" s="582">
        <v>42</v>
      </c>
      <c r="X20" s="636">
        <v>132</v>
      </c>
      <c r="Y20" s="1304">
        <v>45</v>
      </c>
      <c r="Z20" s="1048">
        <v>51</v>
      </c>
      <c r="AA20" s="582">
        <v>66</v>
      </c>
      <c r="AB20" s="1465">
        <v>72</v>
      </c>
      <c r="AC20" s="633">
        <v>234</v>
      </c>
      <c r="AD20" s="952">
        <v>91</v>
      </c>
      <c r="AE20" s="581">
        <v>130</v>
      </c>
      <c r="AF20" s="581">
        <v>139</v>
      </c>
      <c r="AG20" s="1465">
        <v>138</v>
      </c>
      <c r="AH20" s="633">
        <v>498</v>
      </c>
      <c r="AI20" s="952">
        <v>129</v>
      </c>
      <c r="AJ20" s="1617">
        <v>-23</v>
      </c>
      <c r="AK20" s="458"/>
    </row>
    <row r="21" spans="1:37" s="86" customFormat="1" ht="11.1" customHeight="1">
      <c r="A21" s="234"/>
      <c r="B21" s="141" t="s">
        <v>135</v>
      </c>
      <c r="C21" s="103"/>
      <c r="D21" s="1187" t="s">
        <v>408</v>
      </c>
      <c r="E21" s="1187"/>
      <c r="F21" s="1188"/>
      <c r="G21" s="1188"/>
      <c r="H21" s="1189">
        <v>211</v>
      </c>
      <c r="I21" s="1189">
        <v>214</v>
      </c>
      <c r="J21" s="1038">
        <v>53</v>
      </c>
      <c r="K21" s="1038">
        <v>64</v>
      </c>
      <c r="L21" s="1038">
        <v>67</v>
      </c>
      <c r="M21" s="1038">
        <v>60</v>
      </c>
      <c r="N21" s="1189">
        <v>244</v>
      </c>
      <c r="O21" s="1040">
        <v>118</v>
      </c>
      <c r="P21" s="1040">
        <v>153</v>
      </c>
      <c r="Q21" s="1040">
        <v>121</v>
      </c>
      <c r="R21" s="1040">
        <v>94</v>
      </c>
      <c r="S21" s="1189">
        <v>486</v>
      </c>
      <c r="T21" s="1040">
        <v>104</v>
      </c>
      <c r="U21" s="1041">
        <v>127</v>
      </c>
      <c r="V21" s="1041">
        <v>126</v>
      </c>
      <c r="W21" s="582">
        <v>106</v>
      </c>
      <c r="X21" s="636">
        <v>463</v>
      </c>
      <c r="Y21" s="1304">
        <v>179</v>
      </c>
      <c r="Z21" s="1041">
        <v>237</v>
      </c>
      <c r="AA21" s="582">
        <v>265</v>
      </c>
      <c r="AB21" s="1465">
        <v>279</v>
      </c>
      <c r="AC21" s="633">
        <v>960</v>
      </c>
      <c r="AD21" s="952">
        <v>405</v>
      </c>
      <c r="AE21" s="581">
        <v>493</v>
      </c>
      <c r="AF21" s="581">
        <v>570</v>
      </c>
      <c r="AG21" s="1465">
        <v>430</v>
      </c>
      <c r="AH21" s="633">
        <v>1898</v>
      </c>
      <c r="AI21" s="952">
        <v>663</v>
      </c>
      <c r="AJ21" s="1617">
        <v>485</v>
      </c>
      <c r="AK21" s="458"/>
    </row>
    <row r="22" spans="1:37" s="86" customFormat="1" ht="11.1" customHeight="1">
      <c r="A22" s="234"/>
      <c r="B22" s="1541" t="s">
        <v>570</v>
      </c>
      <c r="C22" s="103"/>
      <c r="D22" s="1187" t="s">
        <v>409</v>
      </c>
      <c r="E22" s="1187"/>
      <c r="F22" s="1188"/>
      <c r="G22" s="1188"/>
      <c r="H22" s="1189">
        <v>154</v>
      </c>
      <c r="I22" s="1189">
        <v>175</v>
      </c>
      <c r="J22" s="1038">
        <v>16</v>
      </c>
      <c r="K22" s="1038">
        <v>52</v>
      </c>
      <c r="L22" s="1038">
        <v>34</v>
      </c>
      <c r="M22" s="1038">
        <v>16</v>
      </c>
      <c r="N22" s="1189">
        <v>118</v>
      </c>
      <c r="O22" s="1040">
        <v>76</v>
      </c>
      <c r="P22" s="1040">
        <v>-62</v>
      </c>
      <c r="Q22" s="1040">
        <v>64</v>
      </c>
      <c r="R22" s="1040">
        <v>25</v>
      </c>
      <c r="S22" s="1189">
        <v>103</v>
      </c>
      <c r="T22" s="1040">
        <v>139</v>
      </c>
      <c r="U22" s="1041">
        <v>96</v>
      </c>
      <c r="V22" s="1041">
        <v>93</v>
      </c>
      <c r="W22" s="582">
        <v>54</v>
      </c>
      <c r="X22" s="636">
        <v>382</v>
      </c>
      <c r="Y22" s="1304">
        <v>80</v>
      </c>
      <c r="Z22" s="1041">
        <v>197</v>
      </c>
      <c r="AA22" s="582">
        <v>140</v>
      </c>
      <c r="AB22" s="1465">
        <v>238</v>
      </c>
      <c r="AC22" s="633">
        <v>655</v>
      </c>
      <c r="AD22" s="952">
        <v>396</v>
      </c>
      <c r="AE22" s="581">
        <v>338</v>
      </c>
      <c r="AF22" s="581">
        <v>193</v>
      </c>
      <c r="AG22" s="1465">
        <v>48</v>
      </c>
      <c r="AH22" s="633">
        <v>975</v>
      </c>
      <c r="AI22" s="952">
        <v>227</v>
      </c>
      <c r="AJ22" s="1617">
        <v>-187</v>
      </c>
      <c r="AK22" s="458"/>
    </row>
    <row r="23" spans="1:37" s="86" customFormat="1" ht="11.1" customHeight="1">
      <c r="A23" s="234"/>
      <c r="B23" s="141" t="s">
        <v>136</v>
      </c>
      <c r="C23" s="103"/>
      <c r="D23" s="1190" t="s">
        <v>154</v>
      </c>
      <c r="E23" s="1190"/>
      <c r="F23" s="1191"/>
      <c r="G23" s="1192"/>
      <c r="H23" s="1184">
        <v>317</v>
      </c>
      <c r="I23" s="1184">
        <v>345</v>
      </c>
      <c r="J23" s="1052">
        <v>89</v>
      </c>
      <c r="K23" s="1052">
        <v>100</v>
      </c>
      <c r="L23" s="1052">
        <v>91</v>
      </c>
      <c r="M23" s="1052">
        <v>94</v>
      </c>
      <c r="N23" s="1184">
        <v>374</v>
      </c>
      <c r="O23" s="1052">
        <v>143</v>
      </c>
      <c r="P23" s="1052">
        <v>173</v>
      </c>
      <c r="Q23" s="1052">
        <v>150</v>
      </c>
      <c r="R23" s="1052">
        <v>119</v>
      </c>
      <c r="S23" s="1184">
        <v>585</v>
      </c>
      <c r="T23" s="1052">
        <v>175</v>
      </c>
      <c r="U23" s="1053">
        <v>170</v>
      </c>
      <c r="V23" s="1185">
        <v>173</v>
      </c>
      <c r="W23" s="631">
        <v>163</v>
      </c>
      <c r="X23" s="632">
        <v>681</v>
      </c>
      <c r="Y23" s="1445">
        <v>203</v>
      </c>
      <c r="Z23" s="1048">
        <v>276</v>
      </c>
      <c r="AA23" s="593">
        <v>293</v>
      </c>
      <c r="AB23" s="1463">
        <v>325</v>
      </c>
      <c r="AC23" s="630">
        <v>1097</v>
      </c>
      <c r="AD23" s="1563">
        <v>458</v>
      </c>
      <c r="AE23" s="592">
        <v>520</v>
      </c>
      <c r="AF23" s="592">
        <v>481</v>
      </c>
      <c r="AG23" s="1720">
        <v>403</v>
      </c>
      <c r="AH23" s="630">
        <v>1862</v>
      </c>
      <c r="AI23" s="1675">
        <v>521</v>
      </c>
      <c r="AJ23" s="1747">
        <v>319</v>
      </c>
      <c r="AK23" s="458"/>
    </row>
    <row r="24" spans="1:37" s="86" customFormat="1" ht="11.1" customHeight="1">
      <c r="A24" s="239"/>
      <c r="B24" s="140" t="s">
        <v>414</v>
      </c>
      <c r="C24" s="103"/>
      <c r="D24" s="1186" t="s">
        <v>415</v>
      </c>
      <c r="E24" s="1186"/>
      <c r="F24" s="1182"/>
      <c r="G24" s="1183"/>
      <c r="H24" s="1184">
        <v>2</v>
      </c>
      <c r="I24" s="1184">
        <v>-1</v>
      </c>
      <c r="J24" s="1052">
        <v>27</v>
      </c>
      <c r="K24" s="1052">
        <v>14</v>
      </c>
      <c r="L24" s="1052">
        <v>14</v>
      </c>
      <c r="M24" s="1083">
        <v>0</v>
      </c>
      <c r="N24" s="1193">
        <v>55</v>
      </c>
      <c r="O24" s="1083">
        <v>-2</v>
      </c>
      <c r="P24" s="1083">
        <v>2</v>
      </c>
      <c r="Q24" s="1083">
        <v>-1</v>
      </c>
      <c r="R24" s="1083">
        <v>0</v>
      </c>
      <c r="S24" s="1193">
        <v>-1</v>
      </c>
      <c r="T24" s="1083">
        <v>1</v>
      </c>
      <c r="U24" s="1131">
        <v>2</v>
      </c>
      <c r="V24" s="1194">
        <v>-5</v>
      </c>
      <c r="W24" s="644">
        <v>12</v>
      </c>
      <c r="X24" s="1228">
        <v>10</v>
      </c>
      <c r="Y24" s="1446">
        <v>10</v>
      </c>
      <c r="Z24" s="1132">
        <v>-5</v>
      </c>
      <c r="AA24" s="561">
        <v>4</v>
      </c>
      <c r="AB24" s="1463">
        <v>30</v>
      </c>
      <c r="AC24" s="630">
        <v>39</v>
      </c>
      <c r="AD24" s="1563">
        <v>45</v>
      </c>
      <c r="AE24" s="592">
        <v>34</v>
      </c>
      <c r="AF24" s="592">
        <v>56</v>
      </c>
      <c r="AG24" s="1720">
        <v>-9</v>
      </c>
      <c r="AH24" s="630">
        <v>126</v>
      </c>
      <c r="AI24" s="1675">
        <v>27</v>
      </c>
      <c r="AJ24" s="1747">
        <v>-5</v>
      </c>
      <c r="AK24" s="458"/>
    </row>
    <row r="25" spans="1:37" s="86" customFormat="1" ht="11.1" customHeight="1">
      <c r="A25" s="234"/>
      <c r="B25" s="141" t="s">
        <v>140</v>
      </c>
      <c r="C25" s="103"/>
      <c r="D25" s="1181" t="s">
        <v>156</v>
      </c>
      <c r="E25" s="1181"/>
      <c r="F25" s="1181"/>
      <c r="G25" s="1195"/>
      <c r="H25" s="1184">
        <v>102</v>
      </c>
      <c r="I25" s="1184">
        <v>125</v>
      </c>
      <c r="J25" s="1052">
        <v>-8</v>
      </c>
      <c r="K25" s="1052">
        <v>38</v>
      </c>
      <c r="L25" s="1052">
        <v>13</v>
      </c>
      <c r="M25" s="1052">
        <v>-5</v>
      </c>
      <c r="N25" s="1184">
        <v>38</v>
      </c>
      <c r="O25" s="1052">
        <v>79</v>
      </c>
      <c r="P25" s="1052">
        <v>-43</v>
      </c>
      <c r="Q25" s="1052">
        <v>79</v>
      </c>
      <c r="R25" s="1052">
        <v>31</v>
      </c>
      <c r="S25" s="1184">
        <v>146</v>
      </c>
      <c r="T25" s="1040">
        <v>96</v>
      </c>
      <c r="U25" s="1041">
        <v>78</v>
      </c>
      <c r="V25" s="1041">
        <v>85</v>
      </c>
      <c r="W25" s="582">
        <v>27</v>
      </c>
      <c r="X25" s="636">
        <v>286</v>
      </c>
      <c r="Y25" s="1304">
        <v>91</v>
      </c>
      <c r="Z25" s="1053">
        <v>214</v>
      </c>
      <c r="AA25" s="582">
        <v>174</v>
      </c>
      <c r="AB25" s="1463">
        <v>234</v>
      </c>
      <c r="AC25" s="630">
        <v>713</v>
      </c>
      <c r="AD25" s="1563">
        <v>389</v>
      </c>
      <c r="AE25" s="592">
        <v>407</v>
      </c>
      <c r="AF25" s="592">
        <v>365</v>
      </c>
      <c r="AG25" s="1720">
        <v>222</v>
      </c>
      <c r="AH25" s="630">
        <v>1383</v>
      </c>
      <c r="AI25" s="1675">
        <v>471</v>
      </c>
      <c r="AJ25" s="1747">
        <v>182</v>
      </c>
      <c r="AK25" s="458"/>
    </row>
    <row r="26" spans="1:37" s="86" customFormat="1" ht="11.1" customHeight="1">
      <c r="A26" s="237"/>
      <c r="B26" s="307"/>
      <c r="C26" s="103"/>
      <c r="D26" s="1186" t="s">
        <v>157</v>
      </c>
      <c r="E26" s="1196"/>
      <c r="F26" s="1197"/>
      <c r="G26" s="1198"/>
      <c r="H26" s="1189">
        <v>1</v>
      </c>
      <c r="I26" s="1189">
        <v>1</v>
      </c>
      <c r="J26" s="1046">
        <v>0</v>
      </c>
      <c r="K26" s="1046">
        <v>0</v>
      </c>
      <c r="L26" s="1046">
        <v>1</v>
      </c>
      <c r="M26" s="1046">
        <v>-9</v>
      </c>
      <c r="N26" s="1199">
        <v>-8</v>
      </c>
      <c r="O26" s="1088">
        <v>0</v>
      </c>
      <c r="P26" s="1087">
        <v>0</v>
      </c>
      <c r="Q26" s="1087">
        <v>1</v>
      </c>
      <c r="R26" s="1087">
        <v>0</v>
      </c>
      <c r="S26" s="1200">
        <v>1</v>
      </c>
      <c r="T26" s="1088">
        <v>1</v>
      </c>
      <c r="U26" s="1132">
        <v>0</v>
      </c>
      <c r="V26" s="1132">
        <v>0</v>
      </c>
      <c r="W26" s="1234">
        <v>1</v>
      </c>
      <c r="X26" s="1251">
        <v>2</v>
      </c>
      <c r="Y26" s="1386">
        <v>4</v>
      </c>
      <c r="Z26" s="1137">
        <v>-2</v>
      </c>
      <c r="AA26" s="1234">
        <v>6</v>
      </c>
      <c r="AB26" s="1464">
        <v>-4</v>
      </c>
      <c r="AC26" s="1546">
        <v>4</v>
      </c>
      <c r="AD26" s="951">
        <v>30</v>
      </c>
      <c r="AE26" s="588">
        <v>38</v>
      </c>
      <c r="AF26" s="588">
        <v>75</v>
      </c>
      <c r="AG26" s="1464">
        <v>14</v>
      </c>
      <c r="AH26" s="1546">
        <v>157</v>
      </c>
      <c r="AI26" s="951">
        <v>-9</v>
      </c>
      <c r="AJ26" s="1618">
        <v>6</v>
      </c>
      <c r="AK26" s="458"/>
    </row>
    <row r="27" spans="1:37" s="86" customFormat="1" ht="11.1" customHeight="1">
      <c r="A27" s="234"/>
      <c r="B27" s="236"/>
      <c r="C27" s="103"/>
      <c r="D27" s="1186" t="s">
        <v>158</v>
      </c>
      <c r="E27" s="1186"/>
      <c r="F27" s="1201"/>
      <c r="G27" s="1201"/>
      <c r="H27" s="1189">
        <v>103</v>
      </c>
      <c r="I27" s="1189">
        <v>126</v>
      </c>
      <c r="J27" s="1040">
        <v>-8</v>
      </c>
      <c r="K27" s="1040">
        <v>38</v>
      </c>
      <c r="L27" s="1040">
        <v>14</v>
      </c>
      <c r="M27" s="1040">
        <v>-14</v>
      </c>
      <c r="N27" s="1189">
        <v>30</v>
      </c>
      <c r="O27" s="1040">
        <v>79</v>
      </c>
      <c r="P27" s="1040">
        <v>-43</v>
      </c>
      <c r="Q27" s="1040">
        <v>80</v>
      </c>
      <c r="R27" s="1040">
        <v>31</v>
      </c>
      <c r="S27" s="1189">
        <v>147</v>
      </c>
      <c r="T27" s="1040">
        <v>97</v>
      </c>
      <c r="U27" s="1041">
        <v>78</v>
      </c>
      <c r="V27" s="1041">
        <v>85</v>
      </c>
      <c r="W27" s="582">
        <v>28</v>
      </c>
      <c r="X27" s="636">
        <v>288</v>
      </c>
      <c r="Y27" s="1304">
        <v>95</v>
      </c>
      <c r="Z27" s="1041">
        <v>212</v>
      </c>
      <c r="AA27" s="582">
        <v>180</v>
      </c>
      <c r="AB27" s="1465">
        <v>230</v>
      </c>
      <c r="AC27" s="633">
        <v>717</v>
      </c>
      <c r="AD27" s="952">
        <v>419</v>
      </c>
      <c r="AE27" s="581">
        <v>445</v>
      </c>
      <c r="AF27" s="581">
        <v>440</v>
      </c>
      <c r="AG27" s="1465">
        <v>236</v>
      </c>
      <c r="AH27" s="633">
        <v>1540</v>
      </c>
      <c r="AI27" s="952">
        <v>462</v>
      </c>
      <c r="AJ27" s="1617">
        <v>188</v>
      </c>
      <c r="AK27" s="458"/>
    </row>
    <row r="28" spans="1:37" s="86" customFormat="1" ht="11.1" customHeight="1">
      <c r="A28" s="234"/>
      <c r="B28" s="236"/>
      <c r="C28" s="103"/>
      <c r="D28" s="1186" t="s">
        <v>159</v>
      </c>
      <c r="E28" s="1186"/>
      <c r="F28" s="1188"/>
      <c r="G28" s="1188"/>
      <c r="H28" s="1189">
        <v>25</v>
      </c>
      <c r="I28" s="1189">
        <v>32</v>
      </c>
      <c r="J28" s="1040">
        <v>0</v>
      </c>
      <c r="K28" s="1040">
        <v>8</v>
      </c>
      <c r="L28" s="1040">
        <v>5</v>
      </c>
      <c r="M28" s="1040">
        <v>-2</v>
      </c>
      <c r="N28" s="1189">
        <v>11</v>
      </c>
      <c r="O28" s="1040">
        <v>17</v>
      </c>
      <c r="P28" s="1040">
        <v>-5</v>
      </c>
      <c r="Q28" s="1040">
        <v>25</v>
      </c>
      <c r="R28" s="1040">
        <v>-4</v>
      </c>
      <c r="S28" s="1189">
        <v>33</v>
      </c>
      <c r="T28" s="1042">
        <v>27</v>
      </c>
      <c r="U28" s="1043">
        <v>21</v>
      </c>
      <c r="V28" s="1043">
        <v>21</v>
      </c>
      <c r="W28" s="584">
        <v>9</v>
      </c>
      <c r="X28" s="1226">
        <v>78</v>
      </c>
      <c r="Y28" s="1305">
        <v>27</v>
      </c>
      <c r="Z28" s="1043">
        <v>55</v>
      </c>
      <c r="AA28" s="584">
        <v>44</v>
      </c>
      <c r="AB28" s="1465">
        <v>57</v>
      </c>
      <c r="AC28" s="633">
        <v>183</v>
      </c>
      <c r="AD28" s="952">
        <v>104</v>
      </c>
      <c r="AE28" s="581">
        <v>110</v>
      </c>
      <c r="AF28" s="581">
        <v>109</v>
      </c>
      <c r="AG28" s="1465">
        <v>56</v>
      </c>
      <c r="AH28" s="633">
        <v>379</v>
      </c>
      <c r="AI28" s="952">
        <v>117</v>
      </c>
      <c r="AJ28" s="1617">
        <v>57</v>
      </c>
      <c r="AK28" s="458"/>
    </row>
    <row r="29" spans="1:37" s="86" customFormat="1" ht="11.1" customHeight="1">
      <c r="A29" s="194"/>
      <c r="B29" s="195"/>
      <c r="C29" s="103"/>
      <c r="D29" s="1195" t="s">
        <v>163</v>
      </c>
      <c r="E29" s="1195"/>
      <c r="F29" s="1183"/>
      <c r="G29" s="1183"/>
      <c r="H29" s="1184">
        <v>78</v>
      </c>
      <c r="I29" s="1184">
        <v>94</v>
      </c>
      <c r="J29" s="1052">
        <v>-8</v>
      </c>
      <c r="K29" s="1052">
        <v>30</v>
      </c>
      <c r="L29" s="1052">
        <v>9</v>
      </c>
      <c r="M29" s="1052">
        <v>-12</v>
      </c>
      <c r="N29" s="1184">
        <v>19</v>
      </c>
      <c r="O29" s="1052">
        <v>62</v>
      </c>
      <c r="P29" s="1052">
        <v>-38</v>
      </c>
      <c r="Q29" s="1052">
        <v>55</v>
      </c>
      <c r="R29" s="1052">
        <v>35</v>
      </c>
      <c r="S29" s="1184">
        <v>114</v>
      </c>
      <c r="T29" s="1040">
        <v>70</v>
      </c>
      <c r="U29" s="1041">
        <v>57</v>
      </c>
      <c r="V29" s="1041">
        <v>64</v>
      </c>
      <c r="W29" s="582">
        <v>19</v>
      </c>
      <c r="X29" s="636">
        <v>210</v>
      </c>
      <c r="Y29" s="1304">
        <v>68</v>
      </c>
      <c r="Z29" s="1043">
        <v>157</v>
      </c>
      <c r="AA29" s="582">
        <v>136</v>
      </c>
      <c r="AB29" s="1463">
        <v>173</v>
      </c>
      <c r="AC29" s="630">
        <v>534</v>
      </c>
      <c r="AD29" s="1563">
        <v>315</v>
      </c>
      <c r="AE29" s="592">
        <v>335</v>
      </c>
      <c r="AF29" s="592">
        <v>331</v>
      </c>
      <c r="AG29" s="1720">
        <v>180</v>
      </c>
      <c r="AH29" s="630">
        <v>1161</v>
      </c>
      <c r="AI29" s="1675">
        <v>345</v>
      </c>
      <c r="AJ29" s="1747">
        <v>131</v>
      </c>
      <c r="AK29" s="458"/>
    </row>
    <row r="30" spans="1:37" s="86" customFormat="1" ht="11.1" customHeight="1">
      <c r="A30" s="194"/>
      <c r="B30" s="195"/>
      <c r="C30" s="103"/>
      <c r="D30" s="863"/>
      <c r="E30" s="863"/>
      <c r="F30" s="871"/>
      <c r="G30" s="871"/>
      <c r="H30" s="633"/>
      <c r="I30" s="633"/>
      <c r="J30" s="581"/>
      <c r="K30" s="581"/>
      <c r="L30" s="581"/>
      <c r="M30" s="581"/>
      <c r="N30" s="633"/>
      <c r="O30" s="581"/>
      <c r="P30" s="581"/>
      <c r="Q30" s="581"/>
      <c r="R30" s="581"/>
      <c r="S30" s="633"/>
      <c r="T30" s="587"/>
      <c r="U30" s="634"/>
      <c r="V30" s="589"/>
      <c r="W30" s="589"/>
      <c r="X30" s="635"/>
      <c r="Y30" s="1443"/>
      <c r="Z30" s="582"/>
      <c r="AA30" s="589"/>
      <c r="AB30" s="1464"/>
      <c r="AC30" s="1546"/>
      <c r="AD30" s="951"/>
      <c r="AE30" s="588"/>
      <c r="AF30" s="588"/>
      <c r="AG30" s="1464"/>
      <c r="AH30" s="1546"/>
      <c r="AI30" s="951"/>
      <c r="AJ30" s="1464"/>
      <c r="AK30" s="458"/>
    </row>
    <row r="31" spans="1:37" s="86" customFormat="1" ht="11.1" customHeight="1">
      <c r="A31" s="194"/>
      <c r="B31" s="195"/>
      <c r="C31" s="134"/>
      <c r="D31" s="884" t="s">
        <v>416</v>
      </c>
      <c r="E31" s="872"/>
      <c r="F31" s="872"/>
      <c r="G31" s="872"/>
      <c r="H31" s="885"/>
      <c r="I31" s="885"/>
      <c r="J31" s="703"/>
      <c r="K31" s="703"/>
      <c r="L31" s="886"/>
      <c r="M31" s="886"/>
      <c r="N31" s="887"/>
      <c r="O31" s="888"/>
      <c r="P31" s="889"/>
      <c r="Q31" s="889"/>
      <c r="R31" s="889"/>
      <c r="S31" s="887"/>
      <c r="T31" s="888"/>
      <c r="U31" s="890"/>
      <c r="V31" s="890"/>
      <c r="W31" s="890"/>
      <c r="X31" s="891"/>
      <c r="Y31" s="1447"/>
      <c r="Z31" s="890"/>
      <c r="AA31" s="890"/>
      <c r="AB31" s="1533"/>
      <c r="AC31" s="1548"/>
      <c r="AD31" s="1579"/>
      <c r="AE31" s="888"/>
      <c r="AF31" s="888"/>
      <c r="AG31" s="1533"/>
      <c r="AH31" s="1548"/>
      <c r="AI31" s="1579"/>
      <c r="AJ31" s="1533" t="s">
        <v>563</v>
      </c>
      <c r="AK31" s="1385"/>
    </row>
    <row r="32" spans="1:37" s="86" customFormat="1" ht="11.1" customHeight="1">
      <c r="A32" s="194"/>
      <c r="B32" s="195"/>
      <c r="C32" s="103"/>
      <c r="D32" s="855" t="s">
        <v>147</v>
      </c>
      <c r="E32" s="855"/>
      <c r="F32" s="856"/>
      <c r="G32" s="857"/>
      <c r="H32" s="630">
        <v>285</v>
      </c>
      <c r="I32" s="630">
        <v>316</v>
      </c>
      <c r="J32" s="592">
        <v>77</v>
      </c>
      <c r="K32" s="592">
        <v>83</v>
      </c>
      <c r="L32" s="592">
        <v>107</v>
      </c>
      <c r="M32" s="592">
        <v>84</v>
      </c>
      <c r="N32" s="630">
        <v>351</v>
      </c>
      <c r="O32" s="592">
        <v>95</v>
      </c>
      <c r="P32" s="592">
        <v>87</v>
      </c>
      <c r="Q32" s="592">
        <v>90</v>
      </c>
      <c r="R32" s="592">
        <v>91</v>
      </c>
      <c r="S32" s="630">
        <v>363</v>
      </c>
      <c r="T32" s="581">
        <v>93</v>
      </c>
      <c r="U32" s="582">
        <v>119</v>
      </c>
      <c r="V32" s="582">
        <v>89</v>
      </c>
      <c r="W32" s="582">
        <v>98</v>
      </c>
      <c r="X32" s="636">
        <v>399</v>
      </c>
      <c r="Y32" s="1304">
        <v>85</v>
      </c>
      <c r="Z32" s="1043">
        <v>84</v>
      </c>
      <c r="AA32" s="582">
        <v>121</v>
      </c>
      <c r="AB32" s="1465">
        <v>91</v>
      </c>
      <c r="AC32" s="633">
        <v>381</v>
      </c>
      <c r="AD32" s="952">
        <v>100</v>
      </c>
      <c r="AE32" s="592">
        <v>118</v>
      </c>
      <c r="AF32" s="592">
        <v>130</v>
      </c>
      <c r="AG32" s="1720">
        <v>173</v>
      </c>
      <c r="AH32" s="630">
        <v>521</v>
      </c>
      <c r="AI32" s="1675">
        <v>148</v>
      </c>
      <c r="AJ32" s="1603">
        <v>158</v>
      </c>
      <c r="AK32" s="458"/>
    </row>
    <row r="33" spans="1:37" s="86" customFormat="1" ht="11.1" customHeight="1">
      <c r="A33" s="194"/>
      <c r="B33" s="195"/>
      <c r="C33" s="103"/>
      <c r="D33" s="858" t="s">
        <v>407</v>
      </c>
      <c r="E33" s="764"/>
      <c r="F33" s="859"/>
      <c r="G33" s="859"/>
      <c r="H33" s="633">
        <v>299</v>
      </c>
      <c r="I33" s="633">
        <v>324</v>
      </c>
      <c r="J33" s="579">
        <v>85</v>
      </c>
      <c r="K33" s="579">
        <v>89</v>
      </c>
      <c r="L33" s="579">
        <v>92</v>
      </c>
      <c r="M33" s="579">
        <v>92</v>
      </c>
      <c r="N33" s="633">
        <v>358</v>
      </c>
      <c r="O33" s="581">
        <v>90</v>
      </c>
      <c r="P33" s="581">
        <v>92</v>
      </c>
      <c r="Q33" s="581">
        <v>95</v>
      </c>
      <c r="R33" s="581">
        <v>99</v>
      </c>
      <c r="S33" s="633">
        <v>376</v>
      </c>
      <c r="T33" s="587">
        <v>95</v>
      </c>
      <c r="U33" s="589">
        <v>95</v>
      </c>
      <c r="V33" s="589">
        <v>94</v>
      </c>
      <c r="W33" s="589">
        <v>94</v>
      </c>
      <c r="X33" s="635">
        <v>378</v>
      </c>
      <c r="Y33" s="1303">
        <v>92</v>
      </c>
      <c r="Z33" s="1041">
        <v>87</v>
      </c>
      <c r="AA33" s="589">
        <v>91</v>
      </c>
      <c r="AB33" s="1464">
        <v>95</v>
      </c>
      <c r="AC33" s="1546">
        <v>365</v>
      </c>
      <c r="AD33" s="951">
        <v>103</v>
      </c>
      <c r="AE33" s="581">
        <v>117</v>
      </c>
      <c r="AF33" s="581">
        <v>133</v>
      </c>
      <c r="AG33" s="1465">
        <v>148</v>
      </c>
      <c r="AH33" s="633">
        <v>501</v>
      </c>
      <c r="AI33" s="952">
        <v>142</v>
      </c>
      <c r="AJ33" s="1617">
        <v>150</v>
      </c>
      <c r="AK33" s="458"/>
    </row>
    <row r="34" spans="1:37" s="86" customFormat="1" ht="11.1" customHeight="1">
      <c r="A34" s="194"/>
      <c r="B34" s="195"/>
      <c r="C34" s="103"/>
      <c r="D34" s="764" t="s">
        <v>408</v>
      </c>
      <c r="E34" s="764"/>
      <c r="F34" s="859"/>
      <c r="G34" s="859"/>
      <c r="H34" s="633">
        <v>-4</v>
      </c>
      <c r="I34" s="633">
        <v>-2</v>
      </c>
      <c r="J34" s="676">
        <v>0</v>
      </c>
      <c r="K34" s="676">
        <v>0</v>
      </c>
      <c r="L34" s="579">
        <v>2</v>
      </c>
      <c r="M34" s="579">
        <v>1</v>
      </c>
      <c r="N34" s="633">
        <v>3</v>
      </c>
      <c r="O34" s="581">
        <v>5</v>
      </c>
      <c r="P34" s="581">
        <v>-5</v>
      </c>
      <c r="Q34" s="581">
        <v>11</v>
      </c>
      <c r="R34" s="581">
        <v>5</v>
      </c>
      <c r="S34" s="868">
        <v>16</v>
      </c>
      <c r="T34" s="34">
        <v>5</v>
      </c>
      <c r="U34" s="693">
        <v>5</v>
      </c>
      <c r="V34" s="693">
        <v>4</v>
      </c>
      <c r="W34" s="693">
        <v>0</v>
      </c>
      <c r="X34" s="1252">
        <v>14</v>
      </c>
      <c r="Y34" s="1387">
        <v>2</v>
      </c>
      <c r="Z34" s="1137">
        <v>4</v>
      </c>
      <c r="AA34" s="693">
        <v>2</v>
      </c>
      <c r="AB34" s="1534">
        <v>3</v>
      </c>
      <c r="AC34" s="1549">
        <v>11</v>
      </c>
      <c r="AD34" s="1580">
        <v>7</v>
      </c>
      <c r="AE34" s="581">
        <v>11</v>
      </c>
      <c r="AF34" s="581">
        <v>11</v>
      </c>
      <c r="AG34" s="1465">
        <v>14</v>
      </c>
      <c r="AH34" s="633">
        <v>43</v>
      </c>
      <c r="AI34" s="952">
        <v>12</v>
      </c>
      <c r="AJ34" s="1617">
        <v>14</v>
      </c>
      <c r="AK34" s="458"/>
    </row>
    <row r="35" spans="1:37" s="86" customFormat="1" ht="11.1" customHeight="1">
      <c r="A35" s="194"/>
      <c r="B35" s="195"/>
      <c r="C35" s="103"/>
      <c r="D35" s="764" t="s">
        <v>409</v>
      </c>
      <c r="E35" s="764"/>
      <c r="F35" s="859"/>
      <c r="G35" s="859"/>
      <c r="H35" s="633">
        <v>-10</v>
      </c>
      <c r="I35" s="633">
        <v>-6</v>
      </c>
      <c r="J35" s="579">
        <v>-8</v>
      </c>
      <c r="K35" s="579">
        <v>-6</v>
      </c>
      <c r="L35" s="579">
        <v>13</v>
      </c>
      <c r="M35" s="579">
        <v>-9</v>
      </c>
      <c r="N35" s="633">
        <v>-10</v>
      </c>
      <c r="O35" s="34">
        <v>0</v>
      </c>
      <c r="P35" s="34">
        <v>0</v>
      </c>
      <c r="Q35" s="34">
        <v>-16</v>
      </c>
      <c r="R35" s="34">
        <v>-13</v>
      </c>
      <c r="S35" s="868">
        <v>-29</v>
      </c>
      <c r="T35" s="625">
        <v>-7</v>
      </c>
      <c r="U35" s="694">
        <v>19</v>
      </c>
      <c r="V35" s="694">
        <v>-9</v>
      </c>
      <c r="W35" s="694">
        <v>4</v>
      </c>
      <c r="X35" s="1253">
        <v>7</v>
      </c>
      <c r="Y35" s="1388">
        <v>-9</v>
      </c>
      <c r="Z35" s="1138">
        <v>-7</v>
      </c>
      <c r="AA35" s="694">
        <v>28</v>
      </c>
      <c r="AB35" s="1535">
        <v>-7</v>
      </c>
      <c r="AC35" s="1550">
        <v>5</v>
      </c>
      <c r="AD35" s="1581">
        <v>-10</v>
      </c>
      <c r="AE35" s="581">
        <v>-10</v>
      </c>
      <c r="AF35" s="581">
        <v>-14</v>
      </c>
      <c r="AG35" s="1465">
        <v>11</v>
      </c>
      <c r="AH35" s="633">
        <v>-23</v>
      </c>
      <c r="AI35" s="952">
        <v>-6</v>
      </c>
      <c r="AJ35" s="1617">
        <v>-6</v>
      </c>
      <c r="AK35" s="458"/>
    </row>
    <row r="36" spans="1:37" s="86" customFormat="1" ht="11.1" customHeight="1">
      <c r="A36" s="194"/>
      <c r="B36" s="195"/>
      <c r="C36" s="103"/>
      <c r="D36" s="860" t="s">
        <v>154</v>
      </c>
      <c r="E36" s="860"/>
      <c r="F36" s="861"/>
      <c r="G36" s="862"/>
      <c r="H36" s="630">
        <v>130</v>
      </c>
      <c r="I36" s="630">
        <v>136</v>
      </c>
      <c r="J36" s="592">
        <v>35</v>
      </c>
      <c r="K36" s="592">
        <v>36</v>
      </c>
      <c r="L36" s="592">
        <v>36</v>
      </c>
      <c r="M36" s="592">
        <v>42</v>
      </c>
      <c r="N36" s="630">
        <v>149</v>
      </c>
      <c r="O36" s="592">
        <v>36</v>
      </c>
      <c r="P36" s="592">
        <v>39</v>
      </c>
      <c r="Q36" s="592">
        <v>40</v>
      </c>
      <c r="R36" s="592">
        <v>52</v>
      </c>
      <c r="S36" s="630">
        <v>167</v>
      </c>
      <c r="T36" s="592">
        <v>43</v>
      </c>
      <c r="U36" s="593">
        <v>41</v>
      </c>
      <c r="V36" s="631">
        <v>45</v>
      </c>
      <c r="W36" s="631">
        <v>61</v>
      </c>
      <c r="X36" s="632">
        <v>190</v>
      </c>
      <c r="Y36" s="1445">
        <v>43</v>
      </c>
      <c r="Z36" s="1043">
        <v>43</v>
      </c>
      <c r="AA36" s="593">
        <v>48</v>
      </c>
      <c r="AB36" s="1467">
        <v>61</v>
      </c>
      <c r="AC36" s="630">
        <v>195</v>
      </c>
      <c r="AD36" s="1563">
        <v>40</v>
      </c>
      <c r="AE36" s="592">
        <v>44</v>
      </c>
      <c r="AF36" s="592">
        <v>52</v>
      </c>
      <c r="AG36" s="1720">
        <v>68</v>
      </c>
      <c r="AH36" s="630">
        <v>204</v>
      </c>
      <c r="AI36" s="1675">
        <v>51</v>
      </c>
      <c r="AJ36" s="1603">
        <v>52</v>
      </c>
      <c r="AK36" s="458"/>
    </row>
    <row r="37" spans="1:37" s="86" customFormat="1" ht="11.1" customHeight="1">
      <c r="A37" s="194"/>
      <c r="B37" s="195"/>
      <c r="C37" s="103"/>
      <c r="D37" s="858" t="s">
        <v>415</v>
      </c>
      <c r="E37" s="858"/>
      <c r="F37" s="856"/>
      <c r="G37" s="857"/>
      <c r="H37" s="630">
        <v>103</v>
      </c>
      <c r="I37" s="630">
        <v>51</v>
      </c>
      <c r="J37" s="592">
        <v>8</v>
      </c>
      <c r="K37" s="592">
        <v>6</v>
      </c>
      <c r="L37" s="592">
        <v>15</v>
      </c>
      <c r="M37" s="592">
        <v>25</v>
      </c>
      <c r="N37" s="630">
        <v>54</v>
      </c>
      <c r="O37" s="592">
        <v>15</v>
      </c>
      <c r="P37" s="592">
        <v>3</v>
      </c>
      <c r="Q37" s="592">
        <v>13</v>
      </c>
      <c r="R37" s="592">
        <v>-2</v>
      </c>
      <c r="S37" s="630">
        <v>29</v>
      </c>
      <c r="T37" s="592">
        <v>-13</v>
      </c>
      <c r="U37" s="593">
        <v>6</v>
      </c>
      <c r="V37" s="631">
        <v>-5</v>
      </c>
      <c r="W37" s="631">
        <v>-13</v>
      </c>
      <c r="X37" s="632">
        <v>-25</v>
      </c>
      <c r="Y37" s="1445">
        <v>-3</v>
      </c>
      <c r="Z37" s="1043">
        <v>-13</v>
      </c>
      <c r="AA37" s="593">
        <v>6</v>
      </c>
      <c r="AB37" s="1467">
        <v>11</v>
      </c>
      <c r="AC37" s="630">
        <v>1</v>
      </c>
      <c r="AD37" s="1563">
        <v>5</v>
      </c>
      <c r="AE37" s="592">
        <v>0</v>
      </c>
      <c r="AF37" s="592">
        <v>-3</v>
      </c>
      <c r="AG37" s="1720">
        <v>40</v>
      </c>
      <c r="AH37" s="630">
        <v>42</v>
      </c>
      <c r="AI37" s="1675">
        <v>70</v>
      </c>
      <c r="AJ37" s="1603">
        <v>37</v>
      </c>
      <c r="AK37" s="458"/>
    </row>
    <row r="38" spans="1:37" s="86" customFormat="1" ht="11.1" customHeight="1">
      <c r="A38" s="173"/>
      <c r="B38" s="195"/>
      <c r="C38" s="103"/>
      <c r="D38" s="855" t="s">
        <v>156</v>
      </c>
      <c r="E38" s="855"/>
      <c r="F38" s="855"/>
      <c r="G38" s="864"/>
      <c r="H38" s="630">
        <v>52</v>
      </c>
      <c r="I38" s="630">
        <v>129</v>
      </c>
      <c r="J38" s="592">
        <v>34</v>
      </c>
      <c r="K38" s="592">
        <v>41</v>
      </c>
      <c r="L38" s="592">
        <v>56</v>
      </c>
      <c r="M38" s="592">
        <v>17</v>
      </c>
      <c r="N38" s="630">
        <v>148</v>
      </c>
      <c r="O38" s="592">
        <v>44</v>
      </c>
      <c r="P38" s="592">
        <v>45</v>
      </c>
      <c r="Q38" s="592">
        <v>37</v>
      </c>
      <c r="R38" s="592">
        <v>41</v>
      </c>
      <c r="S38" s="630">
        <v>167</v>
      </c>
      <c r="T38" s="592">
        <v>63</v>
      </c>
      <c r="U38" s="593">
        <v>72</v>
      </c>
      <c r="V38" s="631">
        <v>49</v>
      </c>
      <c r="W38" s="631">
        <v>50</v>
      </c>
      <c r="X38" s="632">
        <v>234</v>
      </c>
      <c r="Y38" s="1445">
        <v>45</v>
      </c>
      <c r="Z38" s="1043">
        <v>54</v>
      </c>
      <c r="AA38" s="593">
        <v>67</v>
      </c>
      <c r="AB38" s="1467">
        <v>19</v>
      </c>
      <c r="AC38" s="630">
        <f>+AC32-AC36-AC37</f>
        <v>185</v>
      </c>
      <c r="AD38" s="1563">
        <v>55</v>
      </c>
      <c r="AE38" s="592">
        <v>74</v>
      </c>
      <c r="AF38" s="592">
        <v>81</v>
      </c>
      <c r="AG38" s="1720">
        <v>65</v>
      </c>
      <c r="AH38" s="630">
        <v>275</v>
      </c>
      <c r="AI38" s="1675">
        <v>27</v>
      </c>
      <c r="AJ38" s="1603">
        <v>69</v>
      </c>
      <c r="AK38" s="458"/>
    </row>
    <row r="39" spans="1:37" s="86" customFormat="1" ht="11.1" customHeight="1">
      <c r="A39" s="173"/>
      <c r="B39" s="196"/>
      <c r="C39" s="103"/>
      <c r="D39" s="858" t="s">
        <v>157</v>
      </c>
      <c r="E39" s="881"/>
      <c r="F39" s="882"/>
      <c r="G39" s="883"/>
      <c r="H39" s="633">
        <v>8</v>
      </c>
      <c r="I39" s="633">
        <v>-181</v>
      </c>
      <c r="J39" s="587">
        <v>1</v>
      </c>
      <c r="K39" s="587">
        <v>1</v>
      </c>
      <c r="L39" s="587">
        <v>3</v>
      </c>
      <c r="M39" s="276">
        <v>0</v>
      </c>
      <c r="N39" s="870">
        <v>5</v>
      </c>
      <c r="O39" s="34">
        <v>2</v>
      </c>
      <c r="P39" s="34">
        <v>1</v>
      </c>
      <c r="Q39" s="34">
        <v>3</v>
      </c>
      <c r="R39" s="34">
        <v>2</v>
      </c>
      <c r="S39" s="868">
        <v>8</v>
      </c>
      <c r="T39" s="34">
        <v>2</v>
      </c>
      <c r="U39" s="693">
        <v>2</v>
      </c>
      <c r="V39" s="693">
        <v>2</v>
      </c>
      <c r="W39" s="693">
        <v>3</v>
      </c>
      <c r="X39" s="1252">
        <v>9</v>
      </c>
      <c r="Y39" s="1387">
        <v>-1</v>
      </c>
      <c r="Z39" s="1137">
        <v>0</v>
      </c>
      <c r="AA39" s="693">
        <v>2</v>
      </c>
      <c r="AB39" s="1534">
        <v>5</v>
      </c>
      <c r="AC39" s="1549">
        <v>6</v>
      </c>
      <c r="AD39" s="1580">
        <v>1</v>
      </c>
      <c r="AE39" s="588">
        <v>0</v>
      </c>
      <c r="AF39" s="588">
        <v>2</v>
      </c>
      <c r="AG39" s="1464">
        <v>4</v>
      </c>
      <c r="AH39" s="1546">
        <v>7</v>
      </c>
      <c r="AI39" s="951">
        <v>1</v>
      </c>
      <c r="AJ39" s="1618">
        <v>2</v>
      </c>
      <c r="AK39" s="458"/>
    </row>
    <row r="40" spans="1:37" s="86" customFormat="1" ht="11.1" customHeight="1">
      <c r="A40" s="174"/>
      <c r="B40" s="174"/>
      <c r="C40" s="103"/>
      <c r="D40" s="858" t="s">
        <v>158</v>
      </c>
      <c r="E40" s="858"/>
      <c r="F40" s="871"/>
      <c r="G40" s="871"/>
      <c r="H40" s="633">
        <v>60</v>
      </c>
      <c r="I40" s="633">
        <v>-52</v>
      </c>
      <c r="J40" s="581">
        <v>35</v>
      </c>
      <c r="K40" s="581">
        <v>42</v>
      </c>
      <c r="L40" s="581">
        <v>59</v>
      </c>
      <c r="M40" s="581">
        <v>17</v>
      </c>
      <c r="N40" s="633">
        <v>153</v>
      </c>
      <c r="O40" s="581">
        <v>46</v>
      </c>
      <c r="P40" s="581">
        <v>46</v>
      </c>
      <c r="Q40" s="581">
        <v>40</v>
      </c>
      <c r="R40" s="581">
        <v>43</v>
      </c>
      <c r="S40" s="633">
        <v>175</v>
      </c>
      <c r="T40" s="581">
        <v>65</v>
      </c>
      <c r="U40" s="582">
        <v>74</v>
      </c>
      <c r="V40" s="582">
        <v>51</v>
      </c>
      <c r="W40" s="582">
        <v>53</v>
      </c>
      <c r="X40" s="636">
        <v>243</v>
      </c>
      <c r="Y40" s="1304">
        <v>44</v>
      </c>
      <c r="Z40" s="1041">
        <v>54</v>
      </c>
      <c r="AA40" s="582">
        <v>69</v>
      </c>
      <c r="AB40" s="1465">
        <v>24</v>
      </c>
      <c r="AC40" s="633">
        <f>+AC38+AC39</f>
        <v>191</v>
      </c>
      <c r="AD40" s="952">
        <v>56</v>
      </c>
      <c r="AE40" s="581">
        <v>74</v>
      </c>
      <c r="AF40" s="581">
        <v>83</v>
      </c>
      <c r="AG40" s="1465">
        <v>69</v>
      </c>
      <c r="AH40" s="633">
        <v>282</v>
      </c>
      <c r="AI40" s="952">
        <v>28</v>
      </c>
      <c r="AJ40" s="1617">
        <v>71</v>
      </c>
      <c r="AK40" s="458"/>
    </row>
    <row r="41" spans="1:37" s="86" customFormat="1" ht="11.1" customHeight="1">
      <c r="A41" s="173"/>
      <c r="B41" s="174"/>
      <c r="C41" s="103"/>
      <c r="D41" s="858" t="s">
        <v>159</v>
      </c>
      <c r="E41" s="858"/>
      <c r="F41" s="859"/>
      <c r="G41" s="859"/>
      <c r="H41" s="633">
        <v>12</v>
      </c>
      <c r="I41" s="633">
        <v>29</v>
      </c>
      <c r="J41" s="581">
        <v>9</v>
      </c>
      <c r="K41" s="581">
        <v>8</v>
      </c>
      <c r="L41" s="581">
        <v>17</v>
      </c>
      <c r="M41" s="581">
        <v>3</v>
      </c>
      <c r="N41" s="633">
        <v>38</v>
      </c>
      <c r="O41" s="34">
        <v>0</v>
      </c>
      <c r="P41" s="34">
        <v>6</v>
      </c>
      <c r="Q41" s="34">
        <v>7</v>
      </c>
      <c r="R41" s="34">
        <v>6</v>
      </c>
      <c r="S41" s="868">
        <v>19</v>
      </c>
      <c r="T41" s="34">
        <v>8</v>
      </c>
      <c r="U41" s="693">
        <v>19</v>
      </c>
      <c r="V41" s="693">
        <v>8</v>
      </c>
      <c r="W41" s="693">
        <v>8</v>
      </c>
      <c r="X41" s="1252">
        <v>43</v>
      </c>
      <c r="Y41" s="1387">
        <v>2</v>
      </c>
      <c r="Z41" s="1138">
        <v>5</v>
      </c>
      <c r="AA41" s="693">
        <v>10</v>
      </c>
      <c r="AB41" s="1534">
        <v>8</v>
      </c>
      <c r="AC41" s="1549">
        <v>25</v>
      </c>
      <c r="AD41" s="1580">
        <v>3</v>
      </c>
      <c r="AE41" s="581">
        <v>12</v>
      </c>
      <c r="AF41" s="581">
        <v>27</v>
      </c>
      <c r="AG41" s="1465">
        <v>25</v>
      </c>
      <c r="AH41" s="633">
        <v>67</v>
      </c>
      <c r="AI41" s="952">
        <v>18</v>
      </c>
      <c r="AJ41" s="1617">
        <v>15</v>
      </c>
      <c r="AK41" s="458"/>
    </row>
    <row r="42" spans="1:37" s="86" customFormat="1" ht="11.1" customHeight="1">
      <c r="A42" s="173"/>
      <c r="B42" s="174"/>
      <c r="C42" s="103"/>
      <c r="D42" s="864" t="s">
        <v>163</v>
      </c>
      <c r="E42" s="864"/>
      <c r="F42" s="857"/>
      <c r="G42" s="857"/>
      <c r="H42" s="630">
        <v>48</v>
      </c>
      <c r="I42" s="630">
        <v>-81</v>
      </c>
      <c r="J42" s="592">
        <v>26</v>
      </c>
      <c r="K42" s="592">
        <v>34</v>
      </c>
      <c r="L42" s="592">
        <v>42</v>
      </c>
      <c r="M42" s="592">
        <v>14</v>
      </c>
      <c r="N42" s="630">
        <v>116</v>
      </c>
      <c r="O42" s="592">
        <v>46</v>
      </c>
      <c r="P42" s="592">
        <v>40</v>
      </c>
      <c r="Q42" s="592">
        <v>33</v>
      </c>
      <c r="R42" s="592">
        <v>37</v>
      </c>
      <c r="S42" s="630">
        <v>156</v>
      </c>
      <c r="T42" s="592">
        <v>57</v>
      </c>
      <c r="U42" s="593">
        <v>55</v>
      </c>
      <c r="V42" s="631">
        <v>43</v>
      </c>
      <c r="W42" s="631">
        <v>45</v>
      </c>
      <c r="X42" s="632">
        <v>200</v>
      </c>
      <c r="Y42" s="1445">
        <v>42</v>
      </c>
      <c r="Z42" s="1043">
        <v>49</v>
      </c>
      <c r="AA42" s="593">
        <v>59</v>
      </c>
      <c r="AB42" s="1467">
        <v>16</v>
      </c>
      <c r="AC42" s="630">
        <f>+AC40-AC41</f>
        <v>166</v>
      </c>
      <c r="AD42" s="1563">
        <v>53</v>
      </c>
      <c r="AE42" s="592">
        <v>62</v>
      </c>
      <c r="AF42" s="592">
        <v>56</v>
      </c>
      <c r="AG42" s="1720">
        <v>44</v>
      </c>
      <c r="AH42" s="630">
        <v>215</v>
      </c>
      <c r="AI42" s="1675">
        <v>10</v>
      </c>
      <c r="AJ42" s="1603">
        <v>56</v>
      </c>
      <c r="AK42" s="458"/>
    </row>
    <row r="43" spans="1:37" s="86" customFormat="1" ht="11.1" customHeight="1">
      <c r="A43" s="173"/>
      <c r="B43" s="174"/>
      <c r="C43" s="103"/>
      <c r="D43" s="92"/>
      <c r="E43" s="92"/>
      <c r="F43" s="92"/>
      <c r="G43" s="92"/>
      <c r="H43" s="23"/>
      <c r="I43" s="23"/>
      <c r="J43" s="23"/>
      <c r="K43" s="23"/>
      <c r="L43" s="23"/>
      <c r="M43" s="23"/>
      <c r="N43" s="92"/>
      <c r="O43" s="92"/>
      <c r="P43" s="92"/>
      <c r="Q43" s="92"/>
      <c r="R43" s="92"/>
      <c r="S43" s="92"/>
      <c r="T43" s="92"/>
      <c r="U43" s="92"/>
      <c r="V43" s="92"/>
      <c r="W43" s="92"/>
      <c r="X43" s="92"/>
      <c r="Y43" s="92"/>
      <c r="Z43" s="92"/>
      <c r="AA43" s="92"/>
      <c r="AB43" s="92"/>
      <c r="AC43" s="92"/>
      <c r="AD43" s="92"/>
      <c r="AE43" s="92"/>
      <c r="AF43" s="92"/>
      <c r="AG43" s="92"/>
      <c r="AH43" s="92"/>
      <c r="AI43" s="92"/>
      <c r="AJ43" s="92"/>
    </row>
    <row r="44" spans="1:37" s="86" customFormat="1" ht="11.1" customHeight="1">
      <c r="A44" s="173"/>
      <c r="B44" s="174"/>
      <c r="C44" s="103"/>
      <c r="D44" s="16"/>
      <c r="E44" s="16"/>
      <c r="F44" s="16"/>
      <c r="G44" s="16"/>
      <c r="H44" s="179"/>
      <c r="I44" s="179"/>
      <c r="J44" s="179"/>
      <c r="K44" s="179"/>
      <c r="L44" s="179"/>
      <c r="M44" s="179"/>
      <c r="N44" s="339"/>
      <c r="O44" s="339"/>
      <c r="P44" s="339"/>
      <c r="Q44" s="339"/>
      <c r="R44" s="339"/>
      <c r="S44" s="339"/>
      <c r="T44" s="339"/>
      <c r="U44" s="339"/>
      <c r="V44" s="339"/>
      <c r="W44" s="339"/>
      <c r="X44" s="339"/>
      <c r="Y44" s="339"/>
      <c r="Z44" s="339"/>
      <c r="AA44" s="339"/>
      <c r="AB44" s="339"/>
      <c r="AC44" s="339"/>
      <c r="AD44" s="339"/>
      <c r="AE44" s="339"/>
      <c r="AF44" s="339"/>
      <c r="AG44" s="339"/>
      <c r="AH44" s="339"/>
      <c r="AI44" s="339"/>
      <c r="AJ44" s="339">
        <v>20</v>
      </c>
    </row>
    <row r="45" spans="1:37" s="86" customFormat="1" ht="11.1" customHeight="1">
      <c r="A45" s="173"/>
      <c r="B45" s="174"/>
      <c r="C45" s="103"/>
      <c r="D45" s="16"/>
      <c r="E45" s="16"/>
      <c r="F45" s="16"/>
      <c r="G45" s="16"/>
      <c r="H45" s="179"/>
      <c r="I45" s="179"/>
      <c r="J45" s="179"/>
      <c r="K45" s="179"/>
      <c r="L45" s="179"/>
      <c r="M45" s="179"/>
      <c r="N45" s="92"/>
      <c r="O45" s="92"/>
      <c r="P45" s="92"/>
      <c r="Q45" s="92"/>
      <c r="R45" s="92"/>
      <c r="S45" s="92"/>
      <c r="T45" s="92"/>
      <c r="U45" s="92"/>
      <c r="V45" s="92"/>
      <c r="W45" s="92"/>
      <c r="X45" s="92"/>
      <c r="Y45" s="92"/>
      <c r="Z45" s="92"/>
      <c r="AA45" s="92"/>
      <c r="AB45" s="92"/>
      <c r="AC45" s="92"/>
      <c r="AD45" s="92"/>
      <c r="AE45" s="92"/>
      <c r="AF45" s="92"/>
      <c r="AG45" s="92"/>
      <c r="AH45" s="92"/>
      <c r="AI45" s="92"/>
      <c r="AJ45" s="92"/>
    </row>
  </sheetData>
  <phoneticPr fontId="56"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99CCFF"/>
    <pageSetUpPr fitToPage="1"/>
  </sheetPr>
  <dimension ref="A1:AG540"/>
  <sheetViews>
    <sheetView showGridLines="0" view="pageBreakPreview" zoomScaleNormal="130" zoomScaleSheetLayoutView="100" workbookViewId="0">
      <pane xSplit="6" topLeftCell="G1" activePane="topRight" state="frozen"/>
      <selection activeCell="AG82" sqref="AG82:AG87"/>
      <selection pane="topRight" activeCell="AE3" sqref="AE3"/>
    </sheetView>
  </sheetViews>
  <sheetFormatPr defaultColWidth="9" defaultRowHeight="13.5"/>
  <cols>
    <col min="1" max="1" width="1.625" style="91" customWidth="1"/>
    <col min="2" max="2" width="22.625" style="88" bestFit="1" customWidth="1"/>
    <col min="3" max="3" width="2.625" style="87" customWidth="1"/>
    <col min="4" max="5" width="1.625" style="87" customWidth="1"/>
    <col min="6" max="6" width="23.375" style="87" customWidth="1"/>
    <col min="7" max="7" width="0.875" style="87" customWidth="1"/>
    <col min="8" max="30" width="11" style="90" hidden="1" customWidth="1"/>
    <col min="31" max="31" width="11" style="90" customWidth="1"/>
    <col min="32" max="16384" width="9" style="87"/>
  </cols>
  <sheetData>
    <row r="1" spans="1:33" s="89" customFormat="1" ht="10.5" customHeight="1">
      <c r="A1" s="142"/>
      <c r="B1" s="143"/>
      <c r="C1" s="144"/>
      <c r="D1" s="144"/>
      <c r="E1" s="144"/>
      <c r="F1" s="144"/>
      <c r="G1" s="144"/>
      <c r="H1" s="145"/>
      <c r="I1" s="145"/>
      <c r="J1" s="145"/>
      <c r="K1" s="145"/>
      <c r="L1" s="145"/>
      <c r="M1" s="145"/>
      <c r="N1" s="145"/>
      <c r="O1" s="145"/>
      <c r="P1" s="145"/>
      <c r="Q1" s="145"/>
      <c r="R1" s="145"/>
      <c r="S1" s="145"/>
      <c r="T1" s="145"/>
      <c r="U1" s="145"/>
      <c r="V1" s="145"/>
      <c r="W1" s="145"/>
      <c r="X1" s="145"/>
      <c r="Y1" s="145"/>
      <c r="Z1" s="145"/>
      <c r="AA1" s="145"/>
      <c r="AB1" s="145"/>
      <c r="AC1" s="145"/>
      <c r="AD1" s="145"/>
      <c r="AE1" s="145"/>
    </row>
    <row r="2" spans="1:33" s="89" customFormat="1" ht="15" customHeight="1">
      <c r="A2" s="146"/>
      <c r="B2" s="147"/>
      <c r="C2" s="292"/>
      <c r="D2" s="375" t="s">
        <v>432</v>
      </c>
      <c r="E2" s="376"/>
      <c r="F2" s="376"/>
      <c r="G2" s="376"/>
      <c r="H2" s="149"/>
      <c r="I2" s="149"/>
      <c r="J2" s="149"/>
      <c r="K2" s="149"/>
      <c r="L2" s="149"/>
      <c r="M2" s="149"/>
      <c r="N2" s="149"/>
      <c r="O2" s="149"/>
      <c r="P2" s="149"/>
      <c r="Q2" s="149"/>
      <c r="R2" s="149"/>
      <c r="S2" s="149"/>
      <c r="T2" s="149"/>
      <c r="U2" s="149"/>
      <c r="V2" s="149"/>
      <c r="W2" s="149"/>
      <c r="X2" s="149"/>
      <c r="Y2" s="149"/>
      <c r="Z2" s="149"/>
      <c r="AA2" s="149"/>
      <c r="AB2" s="149"/>
      <c r="AC2" s="149"/>
      <c r="AD2" s="149"/>
      <c r="AE2" s="149"/>
    </row>
    <row r="3" spans="1:33" s="101" customFormat="1" ht="20.100000000000001" customHeight="1">
      <c r="A3" s="126"/>
      <c r="B3" s="127"/>
      <c r="C3" s="130"/>
      <c r="D3" s="130"/>
      <c r="E3" s="130"/>
      <c r="F3" s="130"/>
      <c r="G3" s="130"/>
      <c r="H3" s="132" t="s">
        <v>77</v>
      </c>
      <c r="I3" s="131" t="s">
        <v>78</v>
      </c>
      <c r="J3" s="131" t="s">
        <v>10</v>
      </c>
      <c r="K3" s="131" t="s">
        <v>33</v>
      </c>
      <c r="L3" s="131" t="s">
        <v>45</v>
      </c>
      <c r="M3" s="131" t="s">
        <v>54</v>
      </c>
      <c r="N3" s="131" t="s">
        <v>453</v>
      </c>
      <c r="O3" s="131" t="s">
        <v>472</v>
      </c>
      <c r="P3" s="131" t="s">
        <v>484</v>
      </c>
      <c r="Q3" s="131" t="s">
        <v>489</v>
      </c>
      <c r="R3" s="131" t="s">
        <v>499</v>
      </c>
      <c r="S3" s="131" t="s">
        <v>512</v>
      </c>
      <c r="T3" s="131" t="s">
        <v>517</v>
      </c>
      <c r="U3" s="131" t="s">
        <v>528</v>
      </c>
      <c r="V3" s="131" t="s">
        <v>533</v>
      </c>
      <c r="W3" s="131" t="s">
        <v>550</v>
      </c>
      <c r="X3" s="131" t="s">
        <v>547</v>
      </c>
      <c r="Y3" s="131" t="s">
        <v>556</v>
      </c>
      <c r="Z3" s="131" t="s">
        <v>573</v>
      </c>
      <c r="AA3" s="131" t="s">
        <v>579</v>
      </c>
      <c r="AB3" s="131" t="s">
        <v>587</v>
      </c>
      <c r="AC3" s="131" t="s">
        <v>590</v>
      </c>
      <c r="AD3" s="131" t="s">
        <v>601</v>
      </c>
      <c r="AE3" s="1450" t="s">
        <v>608</v>
      </c>
    </row>
    <row r="4" spans="1:33" s="89" customFormat="1" ht="11.1" customHeight="1">
      <c r="A4" s="189"/>
      <c r="B4" s="190"/>
      <c r="C4" s="94"/>
      <c r="D4" s="94"/>
      <c r="E4" s="94"/>
      <c r="F4" s="94"/>
      <c r="G4" s="94"/>
      <c r="H4" s="259"/>
      <c r="I4" s="259"/>
      <c r="J4" s="259"/>
      <c r="K4" s="259"/>
      <c r="L4" s="259"/>
      <c r="M4" s="259"/>
      <c r="N4" s="259"/>
      <c r="O4" s="259"/>
      <c r="P4" s="259"/>
      <c r="Q4" s="259"/>
      <c r="R4" s="259"/>
      <c r="S4" s="259"/>
      <c r="T4" s="259"/>
      <c r="U4" s="259"/>
      <c r="V4" s="259"/>
      <c r="W4" s="259"/>
      <c r="X4" s="259"/>
      <c r="Y4" s="259"/>
      <c r="Z4" s="259"/>
      <c r="AA4" s="259"/>
      <c r="AB4" s="259"/>
      <c r="AC4" s="259"/>
      <c r="AD4" s="259"/>
      <c r="AE4" s="259"/>
    </row>
    <row r="5" spans="1:33" s="89" customFormat="1" ht="11.1" customHeight="1">
      <c r="A5" s="253"/>
      <c r="B5" s="136" t="s">
        <v>114</v>
      </c>
      <c r="C5" s="101"/>
      <c r="D5" s="334" t="s">
        <v>417</v>
      </c>
      <c r="E5" s="343"/>
      <c r="F5" s="343"/>
      <c r="G5" s="343"/>
      <c r="H5" s="262"/>
      <c r="I5" s="262"/>
      <c r="J5" s="262"/>
      <c r="K5" s="262"/>
      <c r="L5" s="212"/>
      <c r="M5" s="319"/>
      <c r="N5" s="319"/>
      <c r="O5" s="319"/>
      <c r="P5" s="319"/>
      <c r="Q5" s="319"/>
      <c r="R5" s="319"/>
      <c r="S5" s="319"/>
      <c r="T5" s="319"/>
      <c r="U5" s="319"/>
      <c r="V5" s="319"/>
      <c r="W5" s="319"/>
      <c r="X5" s="319"/>
      <c r="Y5" s="319"/>
      <c r="Z5" s="319"/>
      <c r="AA5" s="319"/>
      <c r="AB5" s="319"/>
      <c r="AC5" s="319"/>
      <c r="AD5" s="319"/>
      <c r="AE5" s="319" t="s">
        <v>97</v>
      </c>
    </row>
    <row r="6" spans="1:33" s="86" customFormat="1" ht="11.1" customHeight="1">
      <c r="A6" s="158"/>
      <c r="B6" s="137"/>
      <c r="C6" s="54"/>
      <c r="D6" s="848" t="s">
        <v>418</v>
      </c>
      <c r="E6" s="849"/>
      <c r="F6" s="849"/>
      <c r="G6" s="849"/>
      <c r="H6" s="701">
        <v>41198</v>
      </c>
      <c r="I6" s="701">
        <v>44506</v>
      </c>
      <c r="J6" s="701">
        <v>44661</v>
      </c>
      <c r="K6" s="701">
        <v>45014</v>
      </c>
      <c r="L6" s="701">
        <v>45997</v>
      </c>
      <c r="M6" s="701">
        <v>46404</v>
      </c>
      <c r="N6" s="701">
        <v>47835</v>
      </c>
      <c r="O6" s="701">
        <v>49860</v>
      </c>
      <c r="P6" s="701">
        <v>50392</v>
      </c>
      <c r="Q6" s="701">
        <v>50532</v>
      </c>
      <c r="R6" s="701">
        <v>50508</v>
      </c>
      <c r="S6" s="702">
        <v>52950</v>
      </c>
      <c r="T6" s="702">
        <v>54306</v>
      </c>
      <c r="U6" s="701">
        <v>55387</v>
      </c>
      <c r="V6" s="701">
        <v>58871</v>
      </c>
      <c r="W6" s="701">
        <v>61172</v>
      </c>
      <c r="X6" s="701">
        <v>63964</v>
      </c>
      <c r="Y6" s="701">
        <v>67971</v>
      </c>
      <c r="Z6" s="701">
        <v>73075</v>
      </c>
      <c r="AA6" s="701">
        <v>79867</v>
      </c>
      <c r="AB6" s="701">
        <v>83860</v>
      </c>
      <c r="AC6" s="701">
        <v>81631</v>
      </c>
      <c r="AD6" s="701">
        <v>86842</v>
      </c>
      <c r="AE6" s="1744">
        <v>93927</v>
      </c>
      <c r="AF6" s="454"/>
      <c r="AG6" s="454"/>
    </row>
    <row r="7" spans="1:33" s="86" customFormat="1" ht="11.1" customHeight="1">
      <c r="A7" s="159"/>
      <c r="B7" s="138" t="s">
        <v>116</v>
      </c>
      <c r="C7" s="54"/>
      <c r="D7" s="850" t="s">
        <v>419</v>
      </c>
      <c r="E7" s="764"/>
      <c r="F7" s="851"/>
      <c r="G7" s="851"/>
      <c r="H7" s="708">
        <v>11701</v>
      </c>
      <c r="I7" s="708">
        <v>13813</v>
      </c>
      <c r="J7" s="708">
        <v>13880</v>
      </c>
      <c r="K7" s="708">
        <v>13693</v>
      </c>
      <c r="L7" s="708">
        <v>14585</v>
      </c>
      <c r="M7" s="708">
        <v>15038</v>
      </c>
      <c r="N7" s="708">
        <v>16367</v>
      </c>
      <c r="O7" s="708">
        <v>18139</v>
      </c>
      <c r="P7" s="708">
        <v>18373</v>
      </c>
      <c r="Q7" s="708">
        <v>18433</v>
      </c>
      <c r="R7" s="713">
        <v>18413</v>
      </c>
      <c r="S7" s="715">
        <v>20057</v>
      </c>
      <c r="T7" s="715">
        <v>21220</v>
      </c>
      <c r="U7" s="714">
        <v>21364</v>
      </c>
      <c r="V7" s="714">
        <v>24679</v>
      </c>
      <c r="W7" s="714">
        <v>27341</v>
      </c>
      <c r="X7" s="714">
        <v>29171</v>
      </c>
      <c r="Y7" s="714">
        <v>33311</v>
      </c>
      <c r="Z7" s="714">
        <v>37639</v>
      </c>
      <c r="AA7" s="714">
        <v>43252</v>
      </c>
      <c r="AB7" s="714">
        <v>46182</v>
      </c>
      <c r="AC7" s="714">
        <v>43367</v>
      </c>
      <c r="AD7" s="714">
        <v>47690</v>
      </c>
      <c r="AE7" s="1620">
        <v>52469</v>
      </c>
      <c r="AF7" s="454"/>
    </row>
    <row r="8" spans="1:33" s="86" customFormat="1" ht="11.1" customHeight="1">
      <c r="A8" s="234"/>
      <c r="B8" s="139"/>
      <c r="C8" s="54"/>
      <c r="D8" s="851"/>
      <c r="E8" s="764" t="s">
        <v>420</v>
      </c>
      <c r="F8" s="851"/>
      <c r="G8" s="851"/>
      <c r="H8" s="708">
        <v>7166</v>
      </c>
      <c r="I8" s="708">
        <v>7903</v>
      </c>
      <c r="J8" s="708">
        <v>8073</v>
      </c>
      <c r="K8" s="708">
        <v>8254</v>
      </c>
      <c r="L8" s="708">
        <v>8363</v>
      </c>
      <c r="M8" s="708">
        <v>8402</v>
      </c>
      <c r="N8" s="708">
        <v>8740</v>
      </c>
      <c r="O8" s="708">
        <v>9051</v>
      </c>
      <c r="P8" s="708">
        <v>9272</v>
      </c>
      <c r="Q8" s="708">
        <v>9475</v>
      </c>
      <c r="R8" s="708">
        <v>9052</v>
      </c>
      <c r="S8" s="716">
        <v>9355</v>
      </c>
      <c r="T8" s="716">
        <v>8592</v>
      </c>
      <c r="U8" s="708">
        <v>8162</v>
      </c>
      <c r="V8" s="708">
        <v>8096</v>
      </c>
      <c r="W8" s="708">
        <v>9085</v>
      </c>
      <c r="X8" s="708">
        <v>10231</v>
      </c>
      <c r="Y8" s="708">
        <v>13262</v>
      </c>
      <c r="Z8" s="708">
        <v>15466</v>
      </c>
      <c r="AA8" s="708">
        <v>18195</v>
      </c>
      <c r="AB8" s="708">
        <v>18585</v>
      </c>
      <c r="AC8" s="708">
        <v>17002</v>
      </c>
      <c r="AD8" s="708">
        <v>16630</v>
      </c>
      <c r="AE8" s="1621">
        <v>19484</v>
      </c>
      <c r="AF8" s="454"/>
    </row>
    <row r="9" spans="1:33" s="86" customFormat="1" ht="11.1" customHeight="1">
      <c r="A9" s="237"/>
      <c r="B9" s="141" t="s">
        <v>150</v>
      </c>
      <c r="C9" s="54"/>
      <c r="D9" s="852"/>
      <c r="E9" s="853" t="s">
        <v>421</v>
      </c>
      <c r="F9" s="852"/>
      <c r="G9" s="852"/>
      <c r="H9" s="707">
        <v>4535</v>
      </c>
      <c r="I9" s="707">
        <v>5910</v>
      </c>
      <c r="J9" s="707">
        <v>5807</v>
      </c>
      <c r="K9" s="707">
        <v>5439</v>
      </c>
      <c r="L9" s="707">
        <v>6222</v>
      </c>
      <c r="M9" s="707">
        <v>6636</v>
      </c>
      <c r="N9" s="708">
        <v>7627</v>
      </c>
      <c r="O9" s="708">
        <v>9088</v>
      </c>
      <c r="P9" s="708">
        <v>9101</v>
      </c>
      <c r="Q9" s="708">
        <v>8958</v>
      </c>
      <c r="R9" s="707">
        <v>9361</v>
      </c>
      <c r="S9" s="709">
        <v>10702</v>
      </c>
      <c r="T9" s="709">
        <v>12628</v>
      </c>
      <c r="U9" s="707">
        <v>13202</v>
      </c>
      <c r="V9" s="707">
        <v>16583</v>
      </c>
      <c r="W9" s="707">
        <v>18256</v>
      </c>
      <c r="X9" s="707">
        <v>18940</v>
      </c>
      <c r="Y9" s="707">
        <v>20049</v>
      </c>
      <c r="Z9" s="707">
        <v>22173</v>
      </c>
      <c r="AA9" s="707">
        <v>25057</v>
      </c>
      <c r="AB9" s="707">
        <v>27597</v>
      </c>
      <c r="AC9" s="707">
        <v>26365</v>
      </c>
      <c r="AD9" s="707">
        <v>31060</v>
      </c>
      <c r="AE9" s="1622">
        <v>32985</v>
      </c>
      <c r="AF9" s="454"/>
    </row>
    <row r="10" spans="1:33" s="86" customFormat="1" ht="11.1" customHeight="1">
      <c r="A10" s="237"/>
      <c r="B10" s="141" t="s">
        <v>119</v>
      </c>
      <c r="C10" s="54"/>
      <c r="D10" s="850" t="s">
        <v>422</v>
      </c>
      <c r="E10" s="219"/>
      <c r="F10" s="851"/>
      <c r="G10" s="851"/>
      <c r="H10" s="708">
        <v>22178</v>
      </c>
      <c r="I10" s="708">
        <v>24651</v>
      </c>
      <c r="J10" s="708">
        <v>24825</v>
      </c>
      <c r="K10" s="708">
        <v>25378</v>
      </c>
      <c r="L10" s="708">
        <v>25528</v>
      </c>
      <c r="M10" s="708">
        <v>25670</v>
      </c>
      <c r="N10" s="713">
        <v>25612</v>
      </c>
      <c r="O10" s="714">
        <v>25657</v>
      </c>
      <c r="P10" s="713">
        <v>25888</v>
      </c>
      <c r="Q10" s="713">
        <v>25426</v>
      </c>
      <c r="R10" s="713">
        <v>25151</v>
      </c>
      <c r="S10" s="715">
        <v>24929</v>
      </c>
      <c r="T10" s="715">
        <v>24770</v>
      </c>
      <c r="U10" s="714">
        <v>25398</v>
      </c>
      <c r="V10" s="714">
        <v>25595</v>
      </c>
      <c r="W10" s="714">
        <v>25477</v>
      </c>
      <c r="X10" s="714">
        <v>25667</v>
      </c>
      <c r="Y10" s="714">
        <v>25560</v>
      </c>
      <c r="Z10" s="714">
        <v>26109</v>
      </c>
      <c r="AA10" s="714">
        <v>26880</v>
      </c>
      <c r="AB10" s="714">
        <v>27746</v>
      </c>
      <c r="AC10" s="714">
        <v>28185</v>
      </c>
      <c r="AD10" s="714">
        <v>29212</v>
      </c>
      <c r="AE10" s="1620">
        <v>31000</v>
      </c>
      <c r="AF10" s="454"/>
    </row>
    <row r="11" spans="1:33" s="86" customFormat="1" ht="11.1" customHeight="1">
      <c r="A11" s="237"/>
      <c r="B11" s="141" t="s">
        <v>120</v>
      </c>
      <c r="C11" s="54"/>
      <c r="D11" s="851"/>
      <c r="E11" s="219" t="s">
        <v>423</v>
      </c>
      <c r="F11" s="851"/>
      <c r="G11" s="851"/>
      <c r="H11" s="708">
        <v>6737</v>
      </c>
      <c r="I11" s="708">
        <v>6818</v>
      </c>
      <c r="J11" s="708">
        <v>7008</v>
      </c>
      <c r="K11" s="708">
        <v>7410</v>
      </c>
      <c r="L11" s="708">
        <v>7478</v>
      </c>
      <c r="M11" s="708">
        <v>7396</v>
      </c>
      <c r="N11" s="708">
        <v>7120</v>
      </c>
      <c r="O11" s="708">
        <v>6744</v>
      </c>
      <c r="P11" s="708">
        <v>6166</v>
      </c>
      <c r="Q11" s="708">
        <v>5485</v>
      </c>
      <c r="R11" s="708">
        <v>4826</v>
      </c>
      <c r="S11" s="716">
        <v>4278</v>
      </c>
      <c r="T11" s="716">
        <v>3807</v>
      </c>
      <c r="U11" s="708">
        <v>3283</v>
      </c>
      <c r="V11" s="708">
        <v>2855</v>
      </c>
      <c r="W11" s="708">
        <v>2437</v>
      </c>
      <c r="X11" s="708">
        <v>2222</v>
      </c>
      <c r="Y11" s="708">
        <v>1930</v>
      </c>
      <c r="Z11" s="708">
        <v>1779</v>
      </c>
      <c r="AA11" s="708">
        <v>1753</v>
      </c>
      <c r="AB11" s="708">
        <v>1887</v>
      </c>
      <c r="AC11" s="708">
        <v>2087</v>
      </c>
      <c r="AD11" s="708">
        <v>2297</v>
      </c>
      <c r="AE11" s="1621">
        <v>2479</v>
      </c>
      <c r="AF11" s="454"/>
    </row>
    <row r="12" spans="1:33" s="86" customFormat="1" ht="11.1" customHeight="1">
      <c r="A12" s="234"/>
      <c r="B12" s="141" t="s">
        <v>121</v>
      </c>
      <c r="C12" s="54"/>
      <c r="D12" s="852" t="s">
        <v>264</v>
      </c>
      <c r="E12" s="853" t="s">
        <v>424</v>
      </c>
      <c r="F12" s="852"/>
      <c r="G12" s="852"/>
      <c r="H12" s="844">
        <v>15441</v>
      </c>
      <c r="I12" s="844">
        <v>17833</v>
      </c>
      <c r="J12" s="844">
        <v>17817</v>
      </c>
      <c r="K12" s="844">
        <v>17968</v>
      </c>
      <c r="L12" s="844">
        <v>18050</v>
      </c>
      <c r="M12" s="844">
        <v>18274</v>
      </c>
      <c r="N12" s="844">
        <v>18492</v>
      </c>
      <c r="O12" s="844">
        <v>18913</v>
      </c>
      <c r="P12" s="844">
        <v>19722</v>
      </c>
      <c r="Q12" s="844">
        <v>19941</v>
      </c>
      <c r="R12" s="844">
        <v>20325</v>
      </c>
      <c r="S12" s="845">
        <v>20651</v>
      </c>
      <c r="T12" s="845">
        <v>20963</v>
      </c>
      <c r="U12" s="844">
        <v>22115</v>
      </c>
      <c r="V12" s="844">
        <v>22740</v>
      </c>
      <c r="W12" s="844">
        <v>23040</v>
      </c>
      <c r="X12" s="844">
        <v>23445</v>
      </c>
      <c r="Y12" s="844">
        <v>23630</v>
      </c>
      <c r="Z12" s="844">
        <v>24330</v>
      </c>
      <c r="AA12" s="844">
        <v>25127</v>
      </c>
      <c r="AB12" s="844">
        <v>25859</v>
      </c>
      <c r="AC12" s="844">
        <v>26098</v>
      </c>
      <c r="AD12" s="844">
        <v>26915</v>
      </c>
      <c r="AE12" s="1623">
        <v>28521</v>
      </c>
      <c r="AF12" s="454"/>
    </row>
    <row r="13" spans="1:33" s="86" customFormat="1" ht="11.1" customHeight="1">
      <c r="A13" s="234"/>
      <c r="B13" s="372" t="s">
        <v>122</v>
      </c>
      <c r="C13" s="54"/>
      <c r="D13" s="850" t="s">
        <v>425</v>
      </c>
      <c r="E13" s="764"/>
      <c r="F13" s="851"/>
      <c r="G13" s="851"/>
      <c r="H13" s="703">
        <v>7299</v>
      </c>
      <c r="I13" s="703">
        <v>6029</v>
      </c>
      <c r="J13" s="703">
        <v>5925</v>
      </c>
      <c r="K13" s="703">
        <v>5923</v>
      </c>
      <c r="L13" s="703">
        <v>5864</v>
      </c>
      <c r="M13" s="703">
        <v>5671</v>
      </c>
      <c r="N13" s="703">
        <v>5831</v>
      </c>
      <c r="O13" s="703">
        <v>6039</v>
      </c>
      <c r="P13" s="703">
        <v>6106</v>
      </c>
      <c r="Q13" s="703">
        <v>6657</v>
      </c>
      <c r="R13" s="704">
        <v>6904</v>
      </c>
      <c r="S13" s="705">
        <v>7712</v>
      </c>
      <c r="T13" s="705">
        <v>7970</v>
      </c>
      <c r="U13" s="933">
        <v>7902</v>
      </c>
      <c r="V13" s="933">
        <v>7287</v>
      </c>
      <c r="W13" s="933">
        <v>7012</v>
      </c>
      <c r="X13" s="933">
        <v>7482</v>
      </c>
      <c r="Y13" s="933">
        <v>7097</v>
      </c>
      <c r="Z13" s="933">
        <v>6953</v>
      </c>
      <c r="AA13" s="933">
        <v>6774</v>
      </c>
      <c r="AB13" s="933">
        <v>6793</v>
      </c>
      <c r="AC13" s="933">
        <v>6748</v>
      </c>
      <c r="AD13" s="933">
        <v>6416</v>
      </c>
      <c r="AE13" s="1624">
        <v>6626</v>
      </c>
      <c r="AF13" s="454"/>
    </row>
    <row r="14" spans="1:33" s="86" customFormat="1" ht="11.1" customHeight="1">
      <c r="A14" s="234"/>
      <c r="B14" s="141" t="s">
        <v>124</v>
      </c>
      <c r="C14" s="54"/>
      <c r="D14" s="851"/>
      <c r="E14" s="764" t="s">
        <v>426</v>
      </c>
      <c r="F14" s="851"/>
      <c r="G14" s="851"/>
      <c r="H14" s="846">
        <v>2074</v>
      </c>
      <c r="I14" s="846">
        <v>1479</v>
      </c>
      <c r="J14" s="846">
        <v>1414</v>
      </c>
      <c r="K14" s="846">
        <v>1402</v>
      </c>
      <c r="L14" s="846">
        <v>1352</v>
      </c>
      <c r="M14" s="846">
        <v>1247</v>
      </c>
      <c r="N14" s="846">
        <v>1244</v>
      </c>
      <c r="O14" s="846">
        <v>1320</v>
      </c>
      <c r="P14" s="846">
        <v>1351</v>
      </c>
      <c r="Q14" s="846">
        <v>1414</v>
      </c>
      <c r="R14" s="708">
        <v>1408</v>
      </c>
      <c r="S14" s="716">
        <v>1389</v>
      </c>
      <c r="T14" s="716">
        <v>1339</v>
      </c>
      <c r="U14" s="708">
        <v>1266</v>
      </c>
      <c r="V14" s="708">
        <v>1154</v>
      </c>
      <c r="W14" s="708">
        <v>1072</v>
      </c>
      <c r="X14" s="708">
        <v>1009</v>
      </c>
      <c r="Y14" s="708">
        <v>891</v>
      </c>
      <c r="Z14" s="708">
        <v>801</v>
      </c>
      <c r="AA14" s="708">
        <v>736</v>
      </c>
      <c r="AB14" s="708">
        <v>652</v>
      </c>
      <c r="AC14" s="708">
        <v>540</v>
      </c>
      <c r="AD14" s="708">
        <v>470</v>
      </c>
      <c r="AE14" s="1621">
        <v>436</v>
      </c>
      <c r="AF14" s="454"/>
    </row>
    <row r="15" spans="1:33" s="86" customFormat="1" ht="11.1" customHeight="1">
      <c r="A15" s="234"/>
      <c r="B15" s="141" t="s">
        <v>126</v>
      </c>
      <c r="C15" s="54"/>
      <c r="D15" s="851" t="s">
        <v>264</v>
      </c>
      <c r="E15" s="764" t="s">
        <v>427</v>
      </c>
      <c r="F15" s="851"/>
      <c r="G15" s="851"/>
      <c r="H15" s="703">
        <v>1614</v>
      </c>
      <c r="I15" s="703">
        <v>1613</v>
      </c>
      <c r="J15" s="703">
        <v>1627</v>
      </c>
      <c r="K15" s="703">
        <v>1651</v>
      </c>
      <c r="L15" s="703">
        <v>1671</v>
      </c>
      <c r="M15" s="703">
        <v>1694</v>
      </c>
      <c r="N15" s="703">
        <v>1749</v>
      </c>
      <c r="O15" s="703">
        <v>1918</v>
      </c>
      <c r="P15" s="703">
        <v>1987</v>
      </c>
      <c r="Q15" s="703">
        <v>2114</v>
      </c>
      <c r="R15" s="703">
        <v>2260</v>
      </c>
      <c r="S15" s="847">
        <v>2974</v>
      </c>
      <c r="T15" s="847">
        <v>3148</v>
      </c>
      <c r="U15" s="703">
        <v>3199</v>
      </c>
      <c r="V15" s="703">
        <v>3043</v>
      </c>
      <c r="W15" s="703">
        <v>3051</v>
      </c>
      <c r="X15" s="703">
        <v>3312</v>
      </c>
      <c r="Y15" s="703">
        <v>3344</v>
      </c>
      <c r="Z15" s="703">
        <v>3293</v>
      </c>
      <c r="AA15" s="703">
        <v>3294</v>
      </c>
      <c r="AB15" s="703">
        <v>3237</v>
      </c>
      <c r="AC15" s="703">
        <v>3166</v>
      </c>
      <c r="AD15" s="703">
        <v>3042</v>
      </c>
      <c r="AE15" s="1625">
        <v>2996</v>
      </c>
      <c r="AF15" s="454"/>
    </row>
    <row r="16" spans="1:33" s="86" customFormat="1" ht="11.1" customHeight="1">
      <c r="A16" s="237"/>
      <c r="B16" s="141" t="s">
        <v>128</v>
      </c>
      <c r="C16" s="54"/>
      <c r="D16" s="852" t="s">
        <v>16</v>
      </c>
      <c r="E16" s="853" t="s">
        <v>428</v>
      </c>
      <c r="F16" s="852"/>
      <c r="G16" s="852"/>
      <c r="H16" s="707">
        <v>3611</v>
      </c>
      <c r="I16" s="707">
        <v>2937</v>
      </c>
      <c r="J16" s="707">
        <v>2884</v>
      </c>
      <c r="K16" s="707">
        <v>2870</v>
      </c>
      <c r="L16" s="707">
        <v>2841</v>
      </c>
      <c r="M16" s="707">
        <v>2730</v>
      </c>
      <c r="N16" s="708">
        <v>2838</v>
      </c>
      <c r="O16" s="708">
        <v>2801</v>
      </c>
      <c r="P16" s="708">
        <v>2768</v>
      </c>
      <c r="Q16" s="708">
        <v>3129</v>
      </c>
      <c r="R16" s="707">
        <v>3236</v>
      </c>
      <c r="S16" s="709">
        <v>3349</v>
      </c>
      <c r="T16" s="709">
        <v>3483</v>
      </c>
      <c r="U16" s="707">
        <v>3437</v>
      </c>
      <c r="V16" s="707">
        <v>3090</v>
      </c>
      <c r="W16" s="707">
        <v>2889</v>
      </c>
      <c r="X16" s="707">
        <v>3161</v>
      </c>
      <c r="Y16" s="707">
        <v>2862</v>
      </c>
      <c r="Z16" s="707">
        <v>2859</v>
      </c>
      <c r="AA16" s="707">
        <v>2744</v>
      </c>
      <c r="AB16" s="707">
        <v>2904</v>
      </c>
      <c r="AC16" s="707">
        <v>3042</v>
      </c>
      <c r="AD16" s="707">
        <v>2904</v>
      </c>
      <c r="AE16" s="1622">
        <v>3194</v>
      </c>
      <c r="AF16" s="454"/>
    </row>
    <row r="17" spans="1:32" s="86" customFormat="1" ht="11.1" customHeight="1">
      <c r="A17" s="234"/>
      <c r="B17" s="141" t="s">
        <v>130</v>
      </c>
      <c r="C17" s="54"/>
      <c r="D17" s="854" t="s">
        <v>429</v>
      </c>
      <c r="E17" s="853"/>
      <c r="F17" s="852"/>
      <c r="G17" s="852"/>
      <c r="H17" s="707">
        <v>20</v>
      </c>
      <c r="I17" s="707">
        <v>13</v>
      </c>
      <c r="J17" s="707">
        <v>31</v>
      </c>
      <c r="K17" s="707">
        <v>20</v>
      </c>
      <c r="L17" s="707">
        <v>20</v>
      </c>
      <c r="M17" s="707">
        <v>25</v>
      </c>
      <c r="N17" s="701">
        <v>25</v>
      </c>
      <c r="O17" s="701">
        <v>25</v>
      </c>
      <c r="P17" s="701">
        <v>25</v>
      </c>
      <c r="Q17" s="701">
        <v>16</v>
      </c>
      <c r="R17" s="701">
        <v>40</v>
      </c>
      <c r="S17" s="702">
        <v>252</v>
      </c>
      <c r="T17" s="702">
        <v>346</v>
      </c>
      <c r="U17" s="701">
        <v>723</v>
      </c>
      <c r="V17" s="701">
        <v>1310</v>
      </c>
      <c r="W17" s="701">
        <v>1342</v>
      </c>
      <c r="X17" s="701">
        <v>1644</v>
      </c>
      <c r="Y17" s="701">
        <v>2003</v>
      </c>
      <c r="Z17" s="701">
        <v>2374</v>
      </c>
      <c r="AA17" s="701">
        <v>2961</v>
      </c>
      <c r="AB17" s="701">
        <v>3139</v>
      </c>
      <c r="AC17" s="701">
        <v>3331</v>
      </c>
      <c r="AD17" s="701">
        <v>3524</v>
      </c>
      <c r="AE17" s="1744">
        <v>3832</v>
      </c>
      <c r="AF17" s="454"/>
    </row>
    <row r="18" spans="1:32" s="86" customFormat="1" ht="11.1" customHeight="1">
      <c r="A18" s="234"/>
      <c r="B18" s="141" t="s">
        <v>132</v>
      </c>
      <c r="C18" s="54"/>
      <c r="D18" s="92"/>
      <c r="E18" s="92"/>
      <c r="F18" s="92"/>
      <c r="G18" s="92"/>
      <c r="H18" s="94"/>
      <c r="I18" s="94"/>
      <c r="J18" s="94"/>
      <c r="K18" s="94"/>
      <c r="L18" s="94"/>
      <c r="M18" s="94"/>
      <c r="N18" s="94"/>
      <c r="O18" s="94"/>
      <c r="P18" s="94"/>
      <c r="Q18" s="94"/>
      <c r="R18" s="94"/>
      <c r="S18" s="94"/>
      <c r="T18" s="94"/>
      <c r="U18" s="94"/>
      <c r="V18" s="94"/>
      <c r="W18" s="94"/>
      <c r="X18" s="94"/>
      <c r="Y18" s="94"/>
      <c r="Z18" s="94"/>
      <c r="AA18" s="94"/>
      <c r="AB18" s="94"/>
      <c r="AC18" s="94"/>
      <c r="AD18" s="94"/>
      <c r="AE18" s="94"/>
      <c r="AF18" s="454"/>
    </row>
    <row r="19" spans="1:32" s="86" customFormat="1" ht="11.1" customHeight="1">
      <c r="A19" s="234"/>
      <c r="B19" s="141" t="s">
        <v>133</v>
      </c>
      <c r="C19" s="54"/>
      <c r="D19" s="99"/>
      <c r="E19" s="99"/>
      <c r="F19" s="99"/>
      <c r="G19" s="99"/>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row>
    <row r="20" spans="1:32" s="86" customFormat="1" ht="11.1" customHeight="1">
      <c r="A20" s="234"/>
      <c r="B20" s="141" t="s">
        <v>134</v>
      </c>
      <c r="C20" s="54"/>
      <c r="D20" s="92"/>
      <c r="E20" s="92"/>
      <c r="F20" s="92"/>
      <c r="G20" s="92"/>
      <c r="H20" s="23"/>
      <c r="I20" s="23"/>
      <c r="J20" s="23"/>
      <c r="K20" s="23"/>
      <c r="L20" s="23"/>
      <c r="M20" s="23"/>
      <c r="N20" s="23"/>
      <c r="O20" s="23"/>
      <c r="P20" s="23"/>
      <c r="Q20" s="23"/>
      <c r="R20" s="23"/>
      <c r="S20" s="23"/>
      <c r="T20" s="23"/>
      <c r="U20" s="23"/>
      <c r="V20" s="23"/>
      <c r="W20" s="23"/>
      <c r="X20" s="23"/>
      <c r="Y20" s="23"/>
      <c r="Z20" s="23"/>
      <c r="AA20" s="23"/>
      <c r="AB20" s="23"/>
      <c r="AC20" s="23"/>
      <c r="AD20" s="23"/>
      <c r="AE20" s="23"/>
    </row>
    <row r="21" spans="1:32" s="86" customFormat="1" ht="11.1" customHeight="1">
      <c r="A21" s="234"/>
      <c r="B21" s="141" t="s">
        <v>135</v>
      </c>
      <c r="C21" s="54"/>
      <c r="D21" s="92"/>
      <c r="E21" s="92"/>
      <c r="F21" s="92"/>
      <c r="G21" s="92"/>
      <c r="H21" s="23"/>
      <c r="I21" s="23"/>
      <c r="J21" s="23"/>
      <c r="K21" s="23"/>
      <c r="L21" s="23"/>
      <c r="M21" s="23"/>
      <c r="N21" s="23"/>
      <c r="O21" s="23"/>
      <c r="P21" s="23"/>
      <c r="Q21" s="23"/>
      <c r="R21" s="23"/>
      <c r="S21" s="23"/>
      <c r="T21" s="23"/>
      <c r="U21" s="23"/>
      <c r="V21" s="23"/>
      <c r="W21" s="23"/>
      <c r="X21" s="23"/>
      <c r="Y21" s="23"/>
      <c r="Z21" s="23"/>
      <c r="AA21" s="23"/>
      <c r="AB21" s="23"/>
      <c r="AC21" s="23"/>
      <c r="AD21" s="23"/>
      <c r="AE21" s="23"/>
    </row>
    <row r="22" spans="1:32" s="86" customFormat="1" ht="11.1" customHeight="1">
      <c r="A22" s="234"/>
      <c r="B22" s="1541" t="s">
        <v>570</v>
      </c>
      <c r="C22" s="54"/>
      <c r="D22" s="92"/>
      <c r="E22" s="92"/>
      <c r="F22" s="92"/>
      <c r="G22" s="92"/>
      <c r="H22" s="23"/>
      <c r="I22" s="23"/>
      <c r="J22" s="23"/>
      <c r="K22" s="23"/>
      <c r="L22" s="23"/>
      <c r="M22" s="23"/>
      <c r="N22" s="23"/>
      <c r="O22" s="23"/>
      <c r="P22" s="23"/>
      <c r="Q22" s="23"/>
      <c r="R22" s="23"/>
      <c r="S22" s="23"/>
      <c r="T22" s="23"/>
      <c r="U22" s="23"/>
      <c r="V22" s="23"/>
      <c r="W22" s="23"/>
      <c r="X22" s="23"/>
      <c r="Y22" s="23"/>
      <c r="Z22" s="23"/>
      <c r="AA22" s="23"/>
      <c r="AB22" s="23"/>
      <c r="AC22" s="23"/>
      <c r="AD22" s="23"/>
      <c r="AE22" s="23"/>
    </row>
    <row r="23" spans="1:32" s="86" customFormat="1" ht="11.1" customHeight="1">
      <c r="A23" s="234"/>
      <c r="B23" s="141" t="s">
        <v>136</v>
      </c>
      <c r="C23" s="54"/>
      <c r="D23" s="92"/>
      <c r="E23" s="92"/>
      <c r="F23" s="92"/>
      <c r="G23" s="92"/>
      <c r="H23" s="23"/>
      <c r="I23" s="23"/>
      <c r="J23" s="23"/>
      <c r="K23" s="23"/>
      <c r="L23" s="23"/>
      <c r="M23" s="23"/>
      <c r="N23" s="23"/>
      <c r="O23" s="23"/>
      <c r="P23" s="23"/>
      <c r="Q23" s="23"/>
      <c r="R23" s="23"/>
      <c r="S23" s="23"/>
      <c r="T23" s="23"/>
      <c r="U23" s="23"/>
      <c r="V23" s="23"/>
      <c r="W23" s="23"/>
      <c r="X23" s="23"/>
      <c r="Y23" s="23"/>
      <c r="Z23" s="23"/>
      <c r="AA23" s="23"/>
      <c r="AB23" s="23"/>
      <c r="AC23" s="23"/>
      <c r="AD23" s="23"/>
      <c r="AE23" s="23"/>
    </row>
    <row r="24" spans="1:32" s="86" customFormat="1" ht="11.1" customHeight="1">
      <c r="A24" s="241"/>
      <c r="B24" s="141" t="s">
        <v>138</v>
      </c>
      <c r="C24" s="54"/>
      <c r="D24" s="92"/>
      <c r="E24" s="92"/>
      <c r="F24" s="92"/>
      <c r="G24" s="92"/>
      <c r="H24" s="23"/>
      <c r="I24" s="23"/>
      <c r="J24" s="23"/>
      <c r="K24" s="23"/>
      <c r="L24" s="23"/>
      <c r="M24" s="23"/>
      <c r="N24" s="23"/>
      <c r="O24" s="23"/>
      <c r="P24" s="23"/>
      <c r="Q24" s="23"/>
      <c r="R24" s="23"/>
      <c r="S24" s="23"/>
      <c r="T24" s="23"/>
      <c r="U24" s="23"/>
      <c r="V24" s="23"/>
      <c r="W24" s="23"/>
      <c r="X24" s="23"/>
      <c r="Y24" s="23"/>
      <c r="Z24" s="23"/>
      <c r="AA24" s="23"/>
      <c r="AB24" s="23"/>
      <c r="AC24" s="23"/>
      <c r="AD24" s="23"/>
      <c r="AE24" s="23"/>
    </row>
    <row r="25" spans="1:32" s="86" customFormat="1" ht="11.1" customHeight="1">
      <c r="A25" s="239"/>
      <c r="B25" s="140" t="s">
        <v>430</v>
      </c>
      <c r="C25" s="54"/>
      <c r="D25" s="92"/>
      <c r="E25" s="92"/>
      <c r="F25" s="92"/>
      <c r="G25" s="92"/>
      <c r="H25" s="23"/>
      <c r="I25" s="23"/>
      <c r="J25" s="23"/>
      <c r="K25" s="23"/>
      <c r="L25" s="23"/>
      <c r="M25" s="23"/>
      <c r="N25" s="23"/>
      <c r="O25" s="23"/>
      <c r="P25" s="23"/>
      <c r="Q25" s="23"/>
      <c r="R25" s="23"/>
      <c r="S25" s="23"/>
      <c r="T25" s="23"/>
      <c r="U25" s="23"/>
      <c r="V25" s="23"/>
      <c r="W25" s="23"/>
      <c r="X25" s="23"/>
      <c r="Y25" s="23"/>
      <c r="Z25" s="23"/>
      <c r="AA25" s="23"/>
      <c r="AB25" s="23"/>
      <c r="AC25" s="23"/>
      <c r="AD25" s="23"/>
      <c r="AE25" s="23"/>
    </row>
    <row r="26" spans="1:32" s="86" customFormat="1" ht="11.1" customHeight="1">
      <c r="A26" s="230"/>
      <c r="B26" s="236"/>
      <c r="C26" s="54"/>
      <c r="D26" s="92"/>
      <c r="E26" s="92"/>
      <c r="F26" s="92"/>
      <c r="G26" s="92"/>
      <c r="H26" s="223"/>
      <c r="I26" s="223"/>
      <c r="J26" s="223"/>
      <c r="K26" s="223"/>
      <c r="L26" s="223"/>
      <c r="M26" s="223"/>
      <c r="N26" s="223"/>
      <c r="O26" s="223"/>
      <c r="P26" s="223"/>
      <c r="Q26" s="223"/>
      <c r="R26" s="223"/>
      <c r="S26" s="223"/>
      <c r="T26" s="223"/>
      <c r="U26" s="223"/>
      <c r="V26" s="223"/>
      <c r="W26" s="223"/>
      <c r="X26" s="223"/>
      <c r="Y26" s="223"/>
      <c r="Z26" s="223"/>
      <c r="AA26" s="223"/>
      <c r="AB26" s="223"/>
      <c r="AC26" s="223"/>
      <c r="AD26" s="223"/>
      <c r="AE26" s="223"/>
    </row>
    <row r="27" spans="1:32" s="86" customFormat="1" ht="11.1" customHeight="1">
      <c r="A27" s="230"/>
      <c r="B27" s="236"/>
      <c r="C27" s="52"/>
      <c r="D27" s="92"/>
      <c r="E27" s="92"/>
      <c r="F27" s="92"/>
      <c r="G27" s="92"/>
      <c r="H27" s="223"/>
      <c r="I27" s="223"/>
      <c r="J27" s="223"/>
      <c r="K27" s="223"/>
      <c r="L27" s="223"/>
      <c r="M27" s="223"/>
      <c r="N27" s="223"/>
      <c r="O27" s="223"/>
      <c r="P27" s="223"/>
      <c r="Q27" s="223"/>
      <c r="R27" s="223"/>
      <c r="S27" s="223"/>
      <c r="T27" s="223"/>
      <c r="U27" s="223"/>
      <c r="V27" s="223"/>
      <c r="W27" s="223"/>
      <c r="X27" s="223"/>
      <c r="Y27" s="223"/>
      <c r="Z27" s="223"/>
      <c r="AA27" s="223"/>
      <c r="AB27" s="223"/>
      <c r="AC27" s="223"/>
      <c r="AD27" s="223"/>
      <c r="AE27" s="223"/>
    </row>
    <row r="28" spans="1:32" s="86" customFormat="1" ht="11.1" customHeight="1">
      <c r="A28" s="250"/>
      <c r="B28" s="251"/>
      <c r="C28" s="92"/>
      <c r="D28" s="92"/>
      <c r="E28" s="92"/>
      <c r="F28" s="92"/>
      <c r="G28" s="92"/>
      <c r="H28" s="223"/>
      <c r="I28" s="223"/>
      <c r="J28" s="223"/>
      <c r="K28" s="223"/>
      <c r="L28" s="223"/>
      <c r="M28" s="223"/>
      <c r="N28" s="223"/>
      <c r="O28" s="223"/>
      <c r="P28" s="223"/>
      <c r="Q28" s="223"/>
      <c r="R28" s="223"/>
      <c r="S28" s="223"/>
      <c r="T28" s="223"/>
      <c r="U28" s="223"/>
      <c r="V28" s="223"/>
      <c r="W28" s="223"/>
      <c r="X28" s="223"/>
      <c r="Y28" s="223"/>
      <c r="Z28" s="223"/>
      <c r="AA28" s="223"/>
      <c r="AB28" s="223"/>
      <c r="AC28" s="223"/>
      <c r="AD28" s="223"/>
      <c r="AE28" s="223"/>
    </row>
    <row r="29" spans="1:32" s="86" customFormat="1" ht="11.1" customHeight="1">
      <c r="A29" s="189"/>
      <c r="B29" s="251"/>
      <c r="C29" s="92"/>
      <c r="D29" s="92"/>
      <c r="E29" s="92"/>
      <c r="F29" s="92"/>
      <c r="G29" s="92"/>
      <c r="H29" s="223"/>
      <c r="I29" s="223"/>
      <c r="J29" s="223"/>
      <c r="K29" s="223"/>
      <c r="L29" s="223"/>
      <c r="M29" s="223"/>
      <c r="N29" s="223"/>
      <c r="O29" s="223"/>
      <c r="P29" s="223"/>
      <c r="Q29" s="223"/>
      <c r="R29" s="223"/>
      <c r="S29" s="223"/>
      <c r="T29" s="223"/>
      <c r="U29" s="223"/>
      <c r="V29" s="223"/>
      <c r="W29" s="223"/>
      <c r="X29" s="223"/>
      <c r="Y29" s="223"/>
      <c r="Z29" s="223"/>
      <c r="AA29" s="223"/>
      <c r="AB29" s="223"/>
      <c r="AC29" s="223"/>
      <c r="AD29" s="223"/>
      <c r="AE29" s="223"/>
    </row>
    <row r="30" spans="1:32" s="86" customFormat="1" ht="11.1" customHeight="1">
      <c r="A30" s="189"/>
      <c r="B30" s="251"/>
      <c r="C30" s="16"/>
      <c r="D30" s="16"/>
      <c r="E30" s="16"/>
      <c r="F30" s="16"/>
      <c r="G30" s="16"/>
      <c r="H30" s="179"/>
      <c r="I30" s="179"/>
      <c r="J30" s="179"/>
      <c r="K30" s="179"/>
      <c r="L30" s="179"/>
      <c r="M30" s="339"/>
      <c r="N30" s="339"/>
      <c r="O30" s="339"/>
      <c r="P30" s="339"/>
      <c r="Q30" s="339"/>
      <c r="R30" s="339"/>
      <c r="S30" s="339"/>
      <c r="T30" s="339"/>
      <c r="U30" s="339"/>
      <c r="V30" s="339"/>
      <c r="W30" s="339"/>
      <c r="X30" s="339"/>
      <c r="Y30" s="339"/>
      <c r="Z30" s="339"/>
      <c r="AA30" s="339"/>
      <c r="AB30" s="339"/>
      <c r="AC30" s="339"/>
      <c r="AD30" s="339"/>
      <c r="AE30" s="339">
        <v>21</v>
      </c>
    </row>
    <row r="31" spans="1:32" s="86" customFormat="1" ht="11.1" customHeight="1">
      <c r="A31" s="252"/>
      <c r="B31" s="251"/>
      <c r="C31" s="16"/>
      <c r="D31" s="16"/>
      <c r="E31" s="16"/>
      <c r="F31" s="16"/>
      <c r="G31" s="16"/>
      <c r="H31" s="179"/>
      <c r="I31" s="179"/>
      <c r="J31" s="179"/>
      <c r="K31" s="179"/>
      <c r="L31" s="179"/>
      <c r="M31" s="179"/>
      <c r="N31" s="179"/>
      <c r="O31" s="179"/>
      <c r="P31" s="179"/>
      <c r="Q31" s="179"/>
      <c r="R31" s="179"/>
      <c r="S31" s="179"/>
      <c r="T31" s="179"/>
      <c r="U31" s="179"/>
      <c r="V31" s="179"/>
      <c r="W31" s="179"/>
      <c r="X31" s="179"/>
      <c r="Y31" s="179"/>
      <c r="Z31" s="179"/>
      <c r="AA31" s="179"/>
      <c r="AB31" s="179"/>
      <c r="AC31" s="179"/>
      <c r="AD31" s="179"/>
      <c r="AE31" s="179"/>
    </row>
    <row r="32" spans="1:32" s="86" customFormat="1" ht="11.1" customHeight="1">
      <c r="A32" s="8"/>
      <c r="B32" s="81"/>
      <c r="C32" s="87"/>
      <c r="D32" s="87"/>
      <c r="E32" s="87"/>
      <c r="F32" s="87"/>
      <c r="G32" s="87"/>
      <c r="H32" s="90"/>
      <c r="I32" s="90"/>
      <c r="J32" s="90"/>
      <c r="K32" s="90"/>
      <c r="L32" s="90"/>
      <c r="M32" s="90"/>
      <c r="N32" s="90"/>
      <c r="O32" s="90"/>
      <c r="P32" s="90"/>
      <c r="Q32" s="90"/>
      <c r="R32" s="90"/>
      <c r="S32" s="90"/>
      <c r="T32" s="90"/>
      <c r="U32" s="90"/>
      <c r="V32" s="90"/>
      <c r="W32" s="90"/>
      <c r="X32" s="90"/>
      <c r="Y32" s="90"/>
      <c r="Z32" s="90"/>
      <c r="AA32" s="90"/>
      <c r="AB32" s="90"/>
      <c r="AC32" s="90"/>
      <c r="AD32" s="90"/>
      <c r="AE32" s="90"/>
    </row>
    <row r="33" spans="1:31" s="86" customFormat="1" ht="11.1" customHeight="1">
      <c r="A33" s="8"/>
      <c r="B33" s="81"/>
      <c r="C33" s="107"/>
      <c r="D33" s="87"/>
      <c r="E33" s="87"/>
      <c r="F33" s="87"/>
      <c r="G33" s="87"/>
      <c r="H33" s="90"/>
      <c r="I33" s="90"/>
      <c r="J33" s="90"/>
      <c r="K33" s="90"/>
      <c r="L33" s="90"/>
      <c r="M33" s="90"/>
      <c r="N33" s="90"/>
      <c r="O33" s="90"/>
      <c r="P33" s="90"/>
      <c r="Q33" s="90"/>
      <c r="R33" s="90"/>
      <c r="S33" s="90"/>
      <c r="T33" s="90"/>
      <c r="U33" s="90"/>
      <c r="V33" s="90"/>
      <c r="W33" s="90"/>
      <c r="X33" s="90"/>
      <c r="Y33" s="90"/>
      <c r="Z33" s="90"/>
      <c r="AA33" s="90"/>
      <c r="AB33" s="90"/>
      <c r="AC33" s="90"/>
      <c r="AD33" s="90"/>
      <c r="AE33" s="90"/>
    </row>
    <row r="34" spans="1:31" s="86" customFormat="1" ht="11.1" customHeight="1">
      <c r="A34" s="8"/>
      <c r="B34" s="81"/>
      <c r="C34" s="87"/>
      <c r="D34" s="87"/>
      <c r="E34" s="87"/>
      <c r="F34" s="87"/>
      <c r="G34" s="87"/>
      <c r="H34" s="90"/>
      <c r="I34" s="90"/>
      <c r="J34" s="90"/>
      <c r="K34" s="90"/>
      <c r="L34" s="90"/>
      <c r="M34" s="90"/>
      <c r="N34" s="90"/>
      <c r="O34" s="90"/>
      <c r="P34" s="90"/>
      <c r="Q34" s="90"/>
      <c r="R34" s="90"/>
      <c r="S34" s="90"/>
      <c r="T34" s="90"/>
      <c r="U34" s="90"/>
      <c r="V34" s="90"/>
      <c r="W34" s="90"/>
      <c r="X34" s="90"/>
      <c r="Y34" s="90"/>
      <c r="Z34" s="90"/>
      <c r="AA34" s="90"/>
      <c r="AB34" s="90"/>
      <c r="AC34" s="90"/>
      <c r="AD34" s="90"/>
      <c r="AE34" s="90"/>
    </row>
    <row r="35" spans="1:31" s="86" customFormat="1" ht="11.1" customHeight="1">
      <c r="A35" s="8"/>
      <c r="B35" s="81"/>
      <c r="C35" s="87"/>
      <c r="D35" s="87"/>
      <c r="E35" s="87"/>
      <c r="F35" s="87"/>
      <c r="G35" s="87"/>
      <c r="H35" s="90"/>
      <c r="I35" s="90"/>
      <c r="J35" s="90"/>
      <c r="K35" s="90"/>
      <c r="L35" s="90"/>
      <c r="M35" s="90"/>
      <c r="N35" s="90"/>
      <c r="O35" s="90"/>
      <c r="P35" s="90"/>
      <c r="Q35" s="90"/>
      <c r="R35" s="90"/>
      <c r="S35" s="90"/>
      <c r="T35" s="90"/>
      <c r="U35" s="90"/>
      <c r="V35" s="90"/>
      <c r="W35" s="90"/>
      <c r="X35" s="90"/>
      <c r="Y35" s="90"/>
      <c r="Z35" s="90"/>
      <c r="AA35" s="90"/>
      <c r="AB35" s="90"/>
      <c r="AC35" s="90"/>
      <c r="AD35" s="90"/>
      <c r="AE35" s="90"/>
    </row>
    <row r="36" spans="1:31" s="86" customFormat="1" ht="11.1" customHeight="1">
      <c r="A36" s="8"/>
      <c r="B36" s="83"/>
      <c r="C36" s="87"/>
      <c r="D36" s="87"/>
      <c r="E36" s="87"/>
      <c r="F36" s="87"/>
      <c r="G36" s="87"/>
      <c r="H36" s="90"/>
      <c r="I36" s="90"/>
      <c r="J36" s="90"/>
      <c r="K36" s="90"/>
      <c r="L36" s="90"/>
      <c r="M36" s="90"/>
      <c r="N36" s="90"/>
      <c r="O36" s="90"/>
      <c r="P36" s="90"/>
      <c r="Q36" s="90"/>
      <c r="R36" s="90"/>
      <c r="S36" s="90"/>
      <c r="T36" s="90"/>
      <c r="U36" s="90"/>
      <c r="V36" s="90"/>
      <c r="W36" s="90"/>
      <c r="X36" s="90"/>
      <c r="Y36" s="90"/>
      <c r="Z36" s="90"/>
      <c r="AA36" s="90"/>
      <c r="AB36" s="90"/>
      <c r="AC36" s="90"/>
      <c r="AD36" s="90"/>
      <c r="AE36" s="90"/>
    </row>
    <row r="37" spans="1:31" s="86" customFormat="1" ht="11.1" customHeight="1">
      <c r="A37" s="8"/>
      <c r="B37" s="83"/>
      <c r="C37" s="87"/>
      <c r="D37" s="87"/>
      <c r="E37" s="87"/>
      <c r="F37" s="87"/>
      <c r="G37" s="87"/>
      <c r="H37" s="90"/>
      <c r="I37" s="90"/>
      <c r="J37" s="90"/>
      <c r="K37" s="90"/>
      <c r="L37" s="90"/>
      <c r="M37" s="90"/>
      <c r="N37" s="90"/>
      <c r="O37" s="90"/>
      <c r="P37" s="90"/>
      <c r="Q37" s="90"/>
      <c r="R37" s="90"/>
      <c r="S37" s="90"/>
      <c r="T37" s="90"/>
      <c r="U37" s="90"/>
      <c r="V37" s="90"/>
      <c r="W37" s="90"/>
      <c r="X37" s="90"/>
      <c r="Y37" s="90"/>
      <c r="Z37" s="90"/>
      <c r="AA37" s="90"/>
      <c r="AB37" s="90"/>
      <c r="AC37" s="90"/>
      <c r="AD37" s="90"/>
      <c r="AE37" s="90"/>
    </row>
    <row r="38" spans="1:31" s="86" customFormat="1" ht="11.1" customHeight="1">
      <c r="A38" s="8"/>
      <c r="B38" s="83"/>
      <c r="C38" s="87"/>
      <c r="D38" s="87"/>
      <c r="E38" s="87"/>
      <c r="F38" s="87"/>
      <c r="G38" s="87"/>
      <c r="H38" s="90"/>
      <c r="I38" s="90"/>
      <c r="J38" s="90"/>
      <c r="K38" s="90"/>
      <c r="L38" s="90"/>
      <c r="M38" s="90"/>
      <c r="N38" s="90"/>
      <c r="O38" s="90"/>
      <c r="P38" s="90"/>
      <c r="Q38" s="90"/>
      <c r="R38" s="90"/>
      <c r="S38" s="90"/>
      <c r="T38" s="90"/>
      <c r="U38" s="90"/>
      <c r="V38" s="90"/>
      <c r="W38" s="90"/>
      <c r="X38" s="90"/>
      <c r="Y38" s="90"/>
      <c r="Z38" s="90"/>
      <c r="AA38" s="90"/>
      <c r="AB38" s="90"/>
      <c r="AC38" s="90"/>
      <c r="AD38" s="90"/>
      <c r="AE38" s="90"/>
    </row>
    <row r="39" spans="1:31" s="86" customFormat="1" ht="11.1" customHeight="1">
      <c r="A39" s="8"/>
      <c r="B39" s="83"/>
      <c r="C39" s="87"/>
      <c r="D39" s="87"/>
      <c r="E39" s="87"/>
      <c r="F39" s="87"/>
      <c r="G39" s="87"/>
      <c r="H39" s="90"/>
      <c r="I39" s="90"/>
      <c r="J39" s="90"/>
      <c r="K39" s="90"/>
      <c r="L39" s="90"/>
      <c r="M39" s="90"/>
      <c r="N39" s="90"/>
      <c r="O39" s="90"/>
      <c r="P39" s="90"/>
      <c r="Q39" s="90"/>
      <c r="R39" s="90"/>
      <c r="S39" s="90"/>
      <c r="T39" s="90"/>
      <c r="U39" s="90"/>
      <c r="V39" s="90"/>
      <c r="W39" s="90"/>
      <c r="X39" s="90"/>
      <c r="Y39" s="90"/>
      <c r="Z39" s="90"/>
      <c r="AA39" s="90"/>
      <c r="AB39" s="90"/>
      <c r="AC39" s="90"/>
      <c r="AD39" s="90"/>
      <c r="AE39" s="90"/>
    </row>
    <row r="40" spans="1:31" s="86" customFormat="1" ht="11.1" customHeight="1">
      <c r="A40" s="8"/>
      <c r="B40" s="83"/>
      <c r="C40" s="87"/>
      <c r="D40" s="87"/>
      <c r="E40" s="87"/>
      <c r="F40" s="87"/>
      <c r="G40" s="87"/>
      <c r="H40" s="90"/>
      <c r="I40" s="90"/>
      <c r="J40" s="90"/>
      <c r="K40" s="90"/>
      <c r="L40" s="90"/>
      <c r="M40" s="90"/>
      <c r="N40" s="90"/>
      <c r="O40" s="90"/>
      <c r="P40" s="90"/>
      <c r="Q40" s="90"/>
      <c r="R40" s="90"/>
      <c r="S40" s="90"/>
      <c r="T40" s="90"/>
      <c r="U40" s="90"/>
      <c r="V40" s="90"/>
      <c r="W40" s="90"/>
      <c r="X40" s="90"/>
      <c r="Y40" s="90"/>
      <c r="Z40" s="90"/>
      <c r="AA40" s="90"/>
      <c r="AB40" s="90"/>
      <c r="AC40" s="90"/>
      <c r="AD40" s="90"/>
      <c r="AE40" s="90"/>
    </row>
    <row r="41" spans="1:31" s="86" customFormat="1" ht="11.1" customHeight="1">
      <c r="A41" s="8"/>
      <c r="B41" s="83"/>
      <c r="C41" s="87"/>
      <c r="D41" s="87"/>
      <c r="E41" s="87"/>
      <c r="F41" s="87"/>
      <c r="G41" s="87"/>
      <c r="H41" s="90"/>
      <c r="I41" s="90"/>
      <c r="J41" s="90"/>
      <c r="K41" s="90"/>
      <c r="L41" s="90"/>
      <c r="M41" s="90"/>
      <c r="N41" s="90"/>
      <c r="O41" s="90"/>
      <c r="P41" s="90"/>
      <c r="Q41" s="90"/>
      <c r="R41" s="90"/>
      <c r="S41" s="90"/>
      <c r="T41" s="90"/>
      <c r="U41" s="90"/>
      <c r="V41" s="90"/>
      <c r="W41" s="90"/>
      <c r="X41" s="90"/>
      <c r="Y41" s="90"/>
      <c r="Z41" s="90"/>
      <c r="AA41" s="90"/>
      <c r="AB41" s="90"/>
      <c r="AC41" s="90"/>
      <c r="AD41" s="90"/>
      <c r="AE41" s="90"/>
    </row>
    <row r="42" spans="1:31" s="86" customFormat="1" ht="11.1" customHeight="1">
      <c r="A42" s="102"/>
      <c r="B42" s="60"/>
      <c r="C42" s="87"/>
      <c r="D42" s="87"/>
      <c r="E42" s="87"/>
      <c r="F42" s="87"/>
      <c r="G42" s="87"/>
      <c r="H42" s="90"/>
      <c r="I42" s="90"/>
      <c r="J42" s="90"/>
      <c r="K42" s="90"/>
      <c r="L42" s="90"/>
      <c r="M42" s="90"/>
      <c r="N42" s="90"/>
      <c r="O42" s="90"/>
      <c r="P42" s="90"/>
      <c r="Q42" s="90"/>
      <c r="R42" s="90"/>
      <c r="S42" s="90"/>
      <c r="T42" s="90"/>
      <c r="U42" s="90"/>
      <c r="V42" s="90"/>
      <c r="W42" s="90"/>
      <c r="X42" s="90"/>
      <c r="Y42" s="90"/>
      <c r="Z42" s="90"/>
      <c r="AA42" s="90"/>
      <c r="AB42" s="90"/>
      <c r="AC42" s="90"/>
      <c r="AD42" s="90"/>
      <c r="AE42" s="90"/>
    </row>
    <row r="43" spans="1:31" s="86" customFormat="1" ht="11.1" customHeight="1">
      <c r="A43" s="102"/>
      <c r="B43" s="60"/>
      <c r="C43" s="87"/>
      <c r="D43" s="87"/>
      <c r="E43" s="87"/>
      <c r="F43" s="87"/>
      <c r="G43" s="87"/>
      <c r="H43" s="90"/>
      <c r="I43" s="90"/>
      <c r="J43" s="90"/>
      <c r="K43" s="90"/>
      <c r="L43" s="90"/>
      <c r="M43" s="90"/>
      <c r="N43" s="90"/>
      <c r="O43" s="90"/>
      <c r="P43" s="90"/>
      <c r="Q43" s="90"/>
      <c r="R43" s="90"/>
      <c r="S43" s="90"/>
      <c r="T43" s="90"/>
      <c r="U43" s="90"/>
      <c r="V43" s="90"/>
      <c r="W43" s="90"/>
      <c r="X43" s="90"/>
      <c r="Y43" s="90"/>
      <c r="Z43" s="90"/>
      <c r="AA43" s="90"/>
      <c r="AB43" s="90"/>
      <c r="AC43" s="90"/>
      <c r="AD43" s="90"/>
      <c r="AE43" s="90"/>
    </row>
    <row r="44" spans="1:31" ht="11.1" customHeight="1">
      <c r="A44" s="8"/>
      <c r="B44" s="83"/>
    </row>
    <row r="45" spans="1:31" ht="11.1" customHeight="1">
      <c r="A45" s="8"/>
      <c r="B45" s="83"/>
    </row>
    <row r="46" spans="1:31" s="86" customFormat="1" ht="11.1" customHeight="1">
      <c r="A46" s="8"/>
      <c r="B46" s="83"/>
      <c r="C46" s="87"/>
      <c r="D46" s="87"/>
      <c r="E46" s="87"/>
      <c r="F46" s="87"/>
      <c r="G46" s="87"/>
      <c r="H46" s="90"/>
      <c r="I46" s="90"/>
      <c r="J46" s="90"/>
      <c r="K46" s="90"/>
      <c r="L46" s="90"/>
      <c r="M46" s="90"/>
      <c r="N46" s="90"/>
      <c r="O46" s="90"/>
      <c r="P46" s="90"/>
      <c r="Q46" s="90"/>
      <c r="R46" s="90"/>
      <c r="S46" s="90"/>
      <c r="T46" s="90"/>
      <c r="U46" s="90"/>
      <c r="V46" s="90"/>
      <c r="W46" s="90"/>
      <c r="X46" s="90"/>
      <c r="Y46" s="90"/>
      <c r="Z46" s="90"/>
      <c r="AA46" s="90"/>
      <c r="AB46" s="90"/>
      <c r="AC46" s="90"/>
      <c r="AD46" s="90"/>
      <c r="AE46" s="90"/>
    </row>
    <row r="47" spans="1:31" s="86" customFormat="1" ht="11.1" customHeight="1">
      <c r="A47" s="8"/>
      <c r="B47" s="83"/>
      <c r="C47" s="87"/>
      <c r="D47" s="87"/>
      <c r="E47" s="87"/>
      <c r="F47" s="87"/>
      <c r="G47" s="87"/>
      <c r="H47" s="90"/>
      <c r="I47" s="90"/>
      <c r="J47" s="90"/>
      <c r="K47" s="90"/>
      <c r="L47" s="90"/>
      <c r="M47" s="90"/>
      <c r="N47" s="90"/>
      <c r="O47" s="90"/>
      <c r="P47" s="90"/>
      <c r="Q47" s="90"/>
      <c r="R47" s="90"/>
      <c r="S47" s="90"/>
      <c r="T47" s="90"/>
      <c r="U47" s="90"/>
      <c r="V47" s="90"/>
      <c r="W47" s="90"/>
      <c r="X47" s="90"/>
      <c r="Y47" s="90"/>
      <c r="Z47" s="90"/>
      <c r="AA47" s="90"/>
      <c r="AB47" s="90"/>
      <c r="AC47" s="90"/>
      <c r="AD47" s="90"/>
      <c r="AE47" s="90"/>
    </row>
    <row r="48" spans="1:31" s="86" customFormat="1" ht="11.1" customHeight="1">
      <c r="A48" s="8"/>
      <c r="B48" s="83"/>
      <c r="C48" s="87"/>
      <c r="D48" s="87"/>
      <c r="E48" s="87"/>
      <c r="F48" s="87"/>
      <c r="G48" s="87"/>
      <c r="H48" s="90"/>
      <c r="I48" s="90"/>
      <c r="J48" s="90"/>
      <c r="K48" s="90"/>
      <c r="L48" s="90"/>
      <c r="M48" s="90"/>
      <c r="N48" s="90"/>
      <c r="O48" s="90"/>
      <c r="P48" s="90"/>
      <c r="Q48" s="90"/>
      <c r="R48" s="90"/>
      <c r="S48" s="90"/>
      <c r="T48" s="90"/>
      <c r="U48" s="90"/>
      <c r="V48" s="90"/>
      <c r="W48" s="90"/>
      <c r="X48" s="90"/>
      <c r="Y48" s="90"/>
      <c r="Z48" s="90"/>
      <c r="AA48" s="90"/>
      <c r="AB48" s="90"/>
      <c r="AC48" s="90"/>
      <c r="AD48" s="90"/>
      <c r="AE48" s="90"/>
    </row>
    <row r="49" spans="1:31" s="86" customFormat="1" ht="11.1" customHeight="1">
      <c r="A49" s="8"/>
      <c r="B49" s="83"/>
      <c r="C49" s="87"/>
      <c r="D49" s="87"/>
      <c r="E49" s="87"/>
      <c r="F49" s="87"/>
      <c r="G49" s="87"/>
      <c r="H49" s="90"/>
      <c r="I49" s="90"/>
      <c r="J49" s="90"/>
      <c r="K49" s="90"/>
      <c r="L49" s="90"/>
      <c r="M49" s="90"/>
      <c r="N49" s="90"/>
      <c r="O49" s="90"/>
      <c r="P49" s="90"/>
      <c r="Q49" s="90"/>
      <c r="R49" s="90"/>
      <c r="S49" s="90"/>
      <c r="T49" s="90"/>
      <c r="U49" s="90"/>
      <c r="V49" s="90"/>
      <c r="W49" s="90"/>
      <c r="X49" s="90"/>
      <c r="Y49" s="90"/>
      <c r="Z49" s="90"/>
      <c r="AA49" s="90"/>
      <c r="AB49" s="90"/>
      <c r="AC49" s="90"/>
      <c r="AD49" s="90"/>
      <c r="AE49" s="90"/>
    </row>
    <row r="50" spans="1:31" s="86" customFormat="1" ht="11.1" customHeight="1">
      <c r="A50" s="8"/>
      <c r="B50" s="83"/>
      <c r="C50" s="87"/>
      <c r="D50" s="87"/>
      <c r="E50" s="87"/>
      <c r="F50" s="87"/>
      <c r="G50" s="87"/>
      <c r="H50" s="90"/>
      <c r="I50" s="90"/>
      <c r="J50" s="90"/>
      <c r="K50" s="90"/>
      <c r="L50" s="90"/>
      <c r="M50" s="90"/>
      <c r="N50" s="90"/>
      <c r="O50" s="90"/>
      <c r="P50" s="90"/>
      <c r="Q50" s="90"/>
      <c r="R50" s="90"/>
      <c r="S50" s="90"/>
      <c r="T50" s="90"/>
      <c r="U50" s="90"/>
      <c r="V50" s="90"/>
      <c r="W50" s="90"/>
      <c r="X50" s="90"/>
      <c r="Y50" s="90"/>
      <c r="Z50" s="90"/>
      <c r="AA50" s="90"/>
      <c r="AB50" s="90"/>
      <c r="AC50" s="90"/>
      <c r="AD50" s="90"/>
      <c r="AE50" s="90"/>
    </row>
    <row r="51" spans="1:31" s="86" customFormat="1" ht="11.1" customHeight="1">
      <c r="A51" s="8"/>
      <c r="B51" s="83"/>
      <c r="C51" s="87"/>
      <c r="D51" s="87"/>
      <c r="E51" s="87"/>
      <c r="F51" s="87"/>
      <c r="G51" s="87"/>
      <c r="H51" s="90"/>
      <c r="I51" s="90"/>
      <c r="J51" s="90"/>
      <c r="K51" s="90"/>
      <c r="L51" s="90"/>
      <c r="M51" s="90"/>
      <c r="N51" s="90"/>
      <c r="O51" s="90"/>
      <c r="P51" s="90"/>
      <c r="Q51" s="90"/>
      <c r="R51" s="90"/>
      <c r="S51" s="90"/>
      <c r="T51" s="90"/>
      <c r="U51" s="90"/>
      <c r="V51" s="90"/>
      <c r="W51" s="90"/>
      <c r="X51" s="90"/>
      <c r="Y51" s="90"/>
      <c r="Z51" s="90"/>
      <c r="AA51" s="90"/>
      <c r="AB51" s="90"/>
      <c r="AC51" s="90"/>
      <c r="AD51" s="90"/>
      <c r="AE51" s="90"/>
    </row>
    <row r="52" spans="1:31" s="86" customFormat="1" ht="11.1" customHeight="1">
      <c r="A52" s="8"/>
      <c r="B52" s="83"/>
      <c r="C52" s="87"/>
      <c r="D52" s="87"/>
      <c r="E52" s="87"/>
      <c r="F52" s="87"/>
      <c r="G52" s="87"/>
      <c r="H52" s="90"/>
      <c r="I52" s="90"/>
      <c r="J52" s="90"/>
      <c r="K52" s="90"/>
      <c r="L52" s="90"/>
      <c r="M52" s="90"/>
      <c r="N52" s="90"/>
      <c r="O52" s="90"/>
      <c r="P52" s="90"/>
      <c r="Q52" s="90"/>
      <c r="R52" s="90"/>
      <c r="S52" s="90"/>
      <c r="T52" s="90"/>
      <c r="U52" s="90"/>
      <c r="V52" s="90"/>
      <c r="W52" s="90"/>
      <c r="X52" s="90"/>
      <c r="Y52" s="90"/>
      <c r="Z52" s="90"/>
      <c r="AA52" s="90"/>
      <c r="AB52" s="90"/>
      <c r="AC52" s="90"/>
      <c r="AD52" s="90"/>
      <c r="AE52" s="90"/>
    </row>
    <row r="53" spans="1:31" s="86" customFormat="1" ht="11.1" customHeight="1">
      <c r="A53" s="8"/>
      <c r="B53" s="83"/>
      <c r="C53" s="87"/>
      <c r="D53" s="87"/>
      <c r="E53" s="87"/>
      <c r="F53" s="87"/>
      <c r="G53" s="87"/>
      <c r="H53" s="90"/>
      <c r="I53" s="90"/>
      <c r="J53" s="90"/>
      <c r="K53" s="90"/>
      <c r="L53" s="90"/>
      <c r="M53" s="90"/>
      <c r="N53" s="90"/>
      <c r="O53" s="90"/>
      <c r="P53" s="90"/>
      <c r="Q53" s="90"/>
      <c r="R53" s="90"/>
      <c r="S53" s="90"/>
      <c r="T53" s="90"/>
      <c r="U53" s="90"/>
      <c r="V53" s="90"/>
      <c r="W53" s="90"/>
      <c r="X53" s="90"/>
      <c r="Y53" s="90"/>
      <c r="Z53" s="90"/>
      <c r="AA53" s="90"/>
      <c r="AB53" s="90"/>
      <c r="AC53" s="90"/>
      <c r="AD53" s="90"/>
      <c r="AE53" s="90"/>
    </row>
    <row r="54" spans="1:31" s="86" customFormat="1" ht="11.1" customHeight="1">
      <c r="A54" s="8"/>
      <c r="B54" s="83"/>
      <c r="C54" s="87"/>
      <c r="D54" s="87"/>
      <c r="E54" s="87"/>
      <c r="F54" s="87"/>
      <c r="G54" s="87"/>
      <c r="H54" s="90"/>
      <c r="I54" s="90"/>
      <c r="J54" s="90"/>
      <c r="K54" s="90"/>
      <c r="L54" s="90"/>
      <c r="M54" s="90"/>
      <c r="N54" s="90"/>
      <c r="O54" s="90"/>
      <c r="P54" s="90"/>
      <c r="Q54" s="90"/>
      <c r="R54" s="90"/>
      <c r="S54" s="90"/>
      <c r="T54" s="90"/>
      <c r="U54" s="90"/>
      <c r="V54" s="90"/>
      <c r="W54" s="90"/>
      <c r="X54" s="90"/>
      <c r="Y54" s="90"/>
      <c r="Z54" s="90"/>
      <c r="AA54" s="90"/>
      <c r="AB54" s="90"/>
      <c r="AC54" s="90"/>
      <c r="AD54" s="90"/>
      <c r="AE54" s="90"/>
    </row>
    <row r="55" spans="1:31" s="86" customFormat="1" ht="11.1" customHeight="1">
      <c r="A55" s="8"/>
      <c r="B55" s="83"/>
      <c r="C55" s="87"/>
      <c r="D55" s="87"/>
      <c r="E55" s="87"/>
      <c r="F55" s="87"/>
      <c r="G55" s="87"/>
      <c r="H55" s="90"/>
      <c r="I55" s="90"/>
      <c r="J55" s="90"/>
      <c r="K55" s="90"/>
      <c r="L55" s="90"/>
      <c r="M55" s="90"/>
      <c r="N55" s="90"/>
      <c r="O55" s="90"/>
      <c r="P55" s="90"/>
      <c r="Q55" s="90"/>
      <c r="R55" s="90"/>
      <c r="S55" s="90"/>
      <c r="T55" s="90"/>
      <c r="U55" s="90"/>
      <c r="V55" s="90"/>
      <c r="W55" s="90"/>
      <c r="X55" s="90"/>
      <c r="Y55" s="90"/>
      <c r="Z55" s="90"/>
      <c r="AA55" s="90"/>
      <c r="AB55" s="90"/>
      <c r="AC55" s="90"/>
      <c r="AD55" s="90"/>
      <c r="AE55" s="90"/>
    </row>
    <row r="56" spans="1:31" s="86" customFormat="1" ht="11.1" customHeight="1">
      <c r="A56" s="8"/>
      <c r="B56" s="83"/>
      <c r="C56" s="87"/>
      <c r="D56" s="87"/>
      <c r="E56" s="87"/>
      <c r="F56" s="87"/>
      <c r="G56" s="87"/>
      <c r="H56" s="90"/>
      <c r="I56" s="90"/>
      <c r="J56" s="90"/>
      <c r="K56" s="90"/>
      <c r="L56" s="90"/>
      <c r="M56" s="90"/>
      <c r="N56" s="90"/>
      <c r="O56" s="90"/>
      <c r="P56" s="90"/>
      <c r="Q56" s="90"/>
      <c r="R56" s="90"/>
      <c r="S56" s="90"/>
      <c r="T56" s="90"/>
      <c r="U56" s="90"/>
      <c r="V56" s="90"/>
      <c r="W56" s="90"/>
      <c r="X56" s="90"/>
      <c r="Y56" s="90"/>
      <c r="Z56" s="90"/>
      <c r="AA56" s="90"/>
      <c r="AB56" s="90"/>
      <c r="AC56" s="90"/>
      <c r="AD56" s="90"/>
      <c r="AE56" s="90"/>
    </row>
    <row r="57" spans="1:31" s="86" customFormat="1" ht="11.1" customHeight="1">
      <c r="A57" s="8"/>
      <c r="B57" s="83"/>
      <c r="C57" s="87"/>
      <c r="D57" s="87"/>
      <c r="E57" s="87"/>
      <c r="F57" s="87"/>
      <c r="G57" s="87"/>
      <c r="H57" s="90"/>
      <c r="I57" s="90"/>
      <c r="J57" s="90"/>
      <c r="K57" s="90"/>
      <c r="L57" s="90"/>
      <c r="M57" s="90"/>
      <c r="N57" s="90"/>
      <c r="O57" s="90"/>
      <c r="P57" s="90"/>
      <c r="Q57" s="90"/>
      <c r="R57" s="90"/>
      <c r="S57" s="90"/>
      <c r="T57" s="90"/>
      <c r="U57" s="90"/>
      <c r="V57" s="90"/>
      <c r="W57" s="90"/>
      <c r="X57" s="90"/>
      <c r="Y57" s="90"/>
      <c r="Z57" s="90"/>
      <c r="AA57" s="90"/>
      <c r="AB57" s="90"/>
      <c r="AC57" s="90"/>
      <c r="AD57" s="90"/>
      <c r="AE57" s="90"/>
    </row>
    <row r="58" spans="1:31" s="86" customFormat="1" ht="11.1" customHeight="1">
      <c r="A58" s="8"/>
      <c r="B58" s="83"/>
      <c r="C58" s="87"/>
      <c r="D58" s="87"/>
      <c r="E58" s="87"/>
      <c r="F58" s="87"/>
      <c r="G58" s="87"/>
      <c r="H58" s="90"/>
      <c r="I58" s="90"/>
      <c r="J58" s="90"/>
      <c r="K58" s="90"/>
      <c r="L58" s="90"/>
      <c r="M58" s="90"/>
      <c r="N58" s="90"/>
      <c r="O58" s="90"/>
      <c r="P58" s="90"/>
      <c r="Q58" s="90"/>
      <c r="R58" s="90"/>
      <c r="S58" s="90"/>
      <c r="T58" s="90"/>
      <c r="U58" s="90"/>
      <c r="V58" s="90"/>
      <c r="W58" s="90"/>
      <c r="X58" s="90"/>
      <c r="Y58" s="90"/>
      <c r="Z58" s="90"/>
      <c r="AA58" s="90"/>
      <c r="AB58" s="90"/>
      <c r="AC58" s="90"/>
      <c r="AD58" s="90"/>
      <c r="AE58" s="90"/>
    </row>
    <row r="59" spans="1:31" s="86" customFormat="1" ht="11.1" customHeight="1">
      <c r="A59" s="8"/>
      <c r="B59" s="83"/>
      <c r="C59" s="87"/>
      <c r="D59" s="87"/>
      <c r="E59" s="87"/>
      <c r="F59" s="87"/>
      <c r="G59" s="87"/>
      <c r="H59" s="90"/>
      <c r="I59" s="90"/>
      <c r="J59" s="90"/>
      <c r="K59" s="90"/>
      <c r="L59" s="90"/>
      <c r="M59" s="90"/>
      <c r="N59" s="90"/>
      <c r="O59" s="90"/>
      <c r="P59" s="90"/>
      <c r="Q59" s="90"/>
      <c r="R59" s="90"/>
      <c r="S59" s="90"/>
      <c r="T59" s="90"/>
      <c r="U59" s="90"/>
      <c r="V59" s="90"/>
      <c r="W59" s="90"/>
      <c r="X59" s="90"/>
      <c r="Y59" s="90"/>
      <c r="Z59" s="90"/>
      <c r="AA59" s="90"/>
      <c r="AB59" s="90"/>
      <c r="AC59" s="90"/>
      <c r="AD59" s="90"/>
      <c r="AE59" s="90"/>
    </row>
    <row r="60" spans="1:31" s="86" customFormat="1" ht="11.1" customHeight="1">
      <c r="A60" s="8"/>
      <c r="B60" s="83"/>
      <c r="C60" s="87"/>
      <c r="D60" s="87"/>
      <c r="E60" s="87"/>
      <c r="F60" s="87"/>
      <c r="G60" s="87"/>
      <c r="H60" s="90"/>
      <c r="I60" s="90"/>
      <c r="J60" s="90"/>
      <c r="K60" s="90"/>
      <c r="L60" s="90"/>
      <c r="M60" s="90"/>
      <c r="N60" s="90"/>
      <c r="O60" s="90"/>
      <c r="P60" s="90"/>
      <c r="Q60" s="90"/>
      <c r="R60" s="90"/>
      <c r="S60" s="90"/>
      <c r="T60" s="90"/>
      <c r="U60" s="90"/>
      <c r="V60" s="90"/>
      <c r="W60" s="90"/>
      <c r="X60" s="90"/>
      <c r="Y60" s="90"/>
      <c r="Z60" s="90"/>
      <c r="AA60" s="90"/>
      <c r="AB60" s="90"/>
      <c r="AC60" s="90"/>
      <c r="AD60" s="90"/>
      <c r="AE60" s="90"/>
    </row>
    <row r="61" spans="1:31" s="86" customFormat="1" ht="11.1" customHeight="1">
      <c r="A61" s="8"/>
      <c r="B61" s="83"/>
      <c r="C61" s="87"/>
      <c r="D61" s="87"/>
      <c r="E61" s="87"/>
      <c r="F61" s="87"/>
      <c r="G61" s="87"/>
      <c r="H61" s="90"/>
      <c r="I61" s="90"/>
      <c r="J61" s="90"/>
      <c r="K61" s="90"/>
      <c r="L61" s="90"/>
      <c r="M61" s="90"/>
      <c r="N61" s="90"/>
      <c r="O61" s="90"/>
      <c r="P61" s="90"/>
      <c r="Q61" s="90"/>
      <c r="R61" s="90"/>
      <c r="S61" s="90"/>
      <c r="T61" s="90"/>
      <c r="U61" s="90"/>
      <c r="V61" s="90"/>
      <c r="W61" s="90"/>
      <c r="X61" s="90"/>
      <c r="Y61" s="90"/>
      <c r="Z61" s="90"/>
      <c r="AA61" s="90"/>
      <c r="AB61" s="90"/>
      <c r="AC61" s="90"/>
      <c r="AD61" s="90"/>
      <c r="AE61" s="90"/>
    </row>
    <row r="62" spans="1:31" s="86" customFormat="1" ht="11.1" customHeight="1">
      <c r="A62" s="8"/>
      <c r="B62" s="83"/>
      <c r="C62" s="87"/>
      <c r="D62" s="87"/>
      <c r="E62" s="87"/>
      <c r="F62" s="87"/>
      <c r="G62" s="87"/>
      <c r="H62" s="90"/>
      <c r="I62" s="90"/>
      <c r="J62" s="90"/>
      <c r="K62" s="90"/>
      <c r="L62" s="90"/>
      <c r="M62" s="90"/>
      <c r="N62" s="90"/>
      <c r="O62" s="90"/>
      <c r="P62" s="90"/>
      <c r="Q62" s="90"/>
      <c r="R62" s="90"/>
      <c r="S62" s="90"/>
      <c r="T62" s="90"/>
      <c r="U62" s="90"/>
      <c r="V62" s="90"/>
      <c r="W62" s="90"/>
      <c r="X62" s="90"/>
      <c r="Y62" s="90"/>
      <c r="Z62" s="90"/>
      <c r="AA62" s="90"/>
      <c r="AB62" s="90"/>
      <c r="AC62" s="90"/>
      <c r="AD62" s="90"/>
      <c r="AE62" s="90"/>
    </row>
    <row r="63" spans="1:31" s="86" customFormat="1" ht="11.1" customHeight="1">
      <c r="A63" s="8"/>
      <c r="B63" s="83"/>
      <c r="C63" s="87"/>
      <c r="D63" s="87"/>
      <c r="E63" s="87"/>
      <c r="F63" s="87"/>
      <c r="G63" s="87"/>
      <c r="H63" s="90"/>
      <c r="I63" s="90"/>
      <c r="J63" s="90"/>
      <c r="K63" s="90"/>
      <c r="L63" s="90"/>
      <c r="M63" s="90"/>
      <c r="N63" s="90"/>
      <c r="O63" s="90"/>
      <c r="P63" s="90"/>
      <c r="Q63" s="90"/>
      <c r="R63" s="90"/>
      <c r="S63" s="90"/>
      <c r="T63" s="90"/>
      <c r="U63" s="90"/>
      <c r="V63" s="90"/>
      <c r="W63" s="90"/>
      <c r="X63" s="90"/>
      <c r="Y63" s="90"/>
      <c r="Z63" s="90"/>
      <c r="AA63" s="90"/>
      <c r="AB63" s="90"/>
      <c r="AC63" s="90"/>
      <c r="AD63" s="90"/>
      <c r="AE63" s="90"/>
    </row>
    <row r="64" spans="1:31" s="86" customFormat="1" ht="11.1" customHeight="1">
      <c r="A64" s="8"/>
      <c r="B64" s="83"/>
      <c r="C64" s="87"/>
      <c r="D64" s="87"/>
      <c r="E64" s="87"/>
      <c r="F64" s="87"/>
      <c r="G64" s="87"/>
      <c r="H64" s="90"/>
      <c r="I64" s="90"/>
      <c r="J64" s="90"/>
      <c r="K64" s="90"/>
      <c r="L64" s="90"/>
      <c r="M64" s="90"/>
      <c r="N64" s="90"/>
      <c r="O64" s="90"/>
      <c r="P64" s="90"/>
      <c r="Q64" s="90"/>
      <c r="R64" s="90"/>
      <c r="S64" s="90"/>
      <c r="T64" s="90"/>
      <c r="U64" s="90"/>
      <c r="V64" s="90"/>
      <c r="W64" s="90"/>
      <c r="X64" s="90"/>
      <c r="Y64" s="90"/>
      <c r="Z64" s="90"/>
      <c r="AA64" s="90"/>
      <c r="AB64" s="90"/>
      <c r="AC64" s="90"/>
      <c r="AD64" s="90"/>
      <c r="AE64" s="90"/>
    </row>
    <row r="65" spans="1:31" s="86" customFormat="1" ht="11.1" customHeight="1">
      <c r="A65" s="8"/>
      <c r="B65" s="9"/>
      <c r="C65" s="87"/>
      <c r="D65" s="87"/>
      <c r="E65" s="87"/>
      <c r="F65" s="87"/>
      <c r="G65" s="87"/>
      <c r="H65" s="90"/>
      <c r="I65" s="90"/>
      <c r="J65" s="90"/>
      <c r="K65" s="90"/>
      <c r="L65" s="90"/>
      <c r="M65" s="90"/>
      <c r="N65" s="90"/>
      <c r="O65" s="90"/>
      <c r="P65" s="90"/>
      <c r="Q65" s="90"/>
      <c r="R65" s="90"/>
      <c r="S65" s="90"/>
      <c r="T65" s="90"/>
      <c r="U65" s="90"/>
      <c r="V65" s="90"/>
      <c r="W65" s="90"/>
      <c r="X65" s="90"/>
      <c r="Y65" s="90"/>
      <c r="Z65" s="90"/>
      <c r="AA65" s="90"/>
      <c r="AB65" s="90"/>
      <c r="AC65" s="90"/>
      <c r="AD65" s="90"/>
      <c r="AE65" s="90"/>
    </row>
    <row r="66" spans="1:31" s="86" customFormat="1" ht="11.1" customHeight="1">
      <c r="A66" s="8"/>
      <c r="B66" s="9"/>
      <c r="C66" s="87"/>
      <c r="D66" s="87"/>
      <c r="E66" s="87"/>
      <c r="F66" s="87"/>
      <c r="G66" s="87"/>
      <c r="H66" s="90"/>
      <c r="I66" s="90"/>
      <c r="J66" s="90"/>
      <c r="K66" s="90"/>
      <c r="L66" s="90"/>
      <c r="M66" s="90"/>
      <c r="N66" s="90"/>
      <c r="O66" s="90"/>
      <c r="P66" s="90"/>
      <c r="Q66" s="90"/>
      <c r="R66" s="90"/>
      <c r="S66" s="90"/>
      <c r="T66" s="90"/>
      <c r="U66" s="90"/>
      <c r="V66" s="90"/>
      <c r="W66" s="90"/>
      <c r="X66" s="90"/>
      <c r="Y66" s="90"/>
      <c r="Z66" s="90"/>
      <c r="AA66" s="90"/>
      <c r="AB66" s="90"/>
      <c r="AC66" s="90"/>
      <c r="AD66" s="90"/>
      <c r="AE66" s="90"/>
    </row>
    <row r="67" spans="1:31" s="86" customFormat="1" ht="11.1" customHeight="1">
      <c r="A67" s="8"/>
      <c r="B67" s="9"/>
      <c r="C67" s="87"/>
      <c r="D67" s="87"/>
      <c r="E67" s="87"/>
      <c r="F67" s="87"/>
      <c r="G67" s="87"/>
      <c r="H67" s="90"/>
      <c r="I67" s="90"/>
      <c r="J67" s="90"/>
      <c r="K67" s="90"/>
      <c r="L67" s="90"/>
      <c r="M67" s="90"/>
      <c r="N67" s="90"/>
      <c r="O67" s="90"/>
      <c r="P67" s="90"/>
      <c r="Q67" s="90"/>
      <c r="R67" s="90"/>
      <c r="S67" s="90"/>
      <c r="T67" s="90"/>
      <c r="U67" s="90"/>
      <c r="V67" s="90"/>
      <c r="W67" s="90"/>
      <c r="X67" s="90"/>
      <c r="Y67" s="90"/>
      <c r="Z67" s="90"/>
      <c r="AA67" s="90"/>
      <c r="AB67" s="90"/>
      <c r="AC67" s="90"/>
      <c r="AD67" s="90"/>
      <c r="AE67" s="90"/>
    </row>
    <row r="68" spans="1:31" s="86" customFormat="1" ht="11.1" customHeight="1">
      <c r="A68" s="8"/>
      <c r="B68" s="9"/>
      <c r="C68" s="87"/>
      <c r="D68" s="87"/>
      <c r="E68" s="87"/>
      <c r="F68" s="87"/>
      <c r="G68" s="87"/>
      <c r="H68" s="90"/>
      <c r="I68" s="90"/>
      <c r="J68" s="90"/>
      <c r="K68" s="90"/>
      <c r="L68" s="90"/>
      <c r="M68" s="90"/>
      <c r="N68" s="90"/>
      <c r="O68" s="90"/>
      <c r="P68" s="90"/>
      <c r="Q68" s="90"/>
      <c r="R68" s="90"/>
      <c r="S68" s="90"/>
      <c r="T68" s="90"/>
      <c r="U68" s="90"/>
      <c r="V68" s="90"/>
      <c r="W68" s="90"/>
      <c r="X68" s="90"/>
      <c r="Y68" s="90"/>
      <c r="Z68" s="90"/>
      <c r="AA68" s="90"/>
      <c r="AB68" s="90"/>
      <c r="AC68" s="90"/>
      <c r="AD68" s="90"/>
      <c r="AE68" s="90"/>
    </row>
    <row r="69" spans="1:31" s="86" customFormat="1" ht="11.1" customHeight="1">
      <c r="A69" s="8"/>
      <c r="B69" s="9"/>
      <c r="C69" s="87"/>
      <c r="D69" s="87"/>
      <c r="E69" s="87"/>
      <c r="F69" s="87"/>
      <c r="G69" s="87"/>
      <c r="H69" s="90"/>
      <c r="I69" s="90"/>
      <c r="J69" s="90"/>
      <c r="K69" s="90"/>
      <c r="L69" s="90"/>
      <c r="M69" s="90"/>
      <c r="N69" s="90"/>
      <c r="O69" s="90"/>
      <c r="P69" s="90"/>
      <c r="Q69" s="90"/>
      <c r="R69" s="90"/>
      <c r="S69" s="90"/>
      <c r="T69" s="90"/>
      <c r="U69" s="90"/>
      <c r="V69" s="90"/>
      <c r="W69" s="90"/>
      <c r="X69" s="90"/>
      <c r="Y69" s="90"/>
      <c r="Z69" s="90"/>
      <c r="AA69" s="90"/>
      <c r="AB69" s="90"/>
      <c r="AC69" s="90"/>
      <c r="AD69" s="90"/>
      <c r="AE69" s="90"/>
    </row>
    <row r="70" spans="1:31" s="86" customFormat="1" ht="11.1" customHeight="1">
      <c r="A70" s="8"/>
      <c r="B70" s="9"/>
      <c r="C70" s="87"/>
      <c r="D70" s="87"/>
      <c r="E70" s="87"/>
      <c r="F70" s="87"/>
      <c r="G70" s="87"/>
      <c r="H70" s="90"/>
      <c r="I70" s="90"/>
      <c r="J70" s="90"/>
      <c r="K70" s="90"/>
      <c r="L70" s="90"/>
      <c r="M70" s="90"/>
      <c r="N70" s="90"/>
      <c r="O70" s="90"/>
      <c r="P70" s="90"/>
      <c r="Q70" s="90"/>
      <c r="R70" s="90"/>
      <c r="S70" s="90"/>
      <c r="T70" s="90"/>
      <c r="U70" s="90"/>
      <c r="V70" s="90"/>
      <c r="W70" s="90"/>
      <c r="X70" s="90"/>
      <c r="Y70" s="90"/>
      <c r="Z70" s="90"/>
      <c r="AA70" s="90"/>
      <c r="AB70" s="90"/>
      <c r="AC70" s="90"/>
      <c r="AD70" s="90"/>
      <c r="AE70" s="90"/>
    </row>
    <row r="71" spans="1:31" s="86" customFormat="1" ht="11.1" customHeight="1">
      <c r="A71" s="8"/>
      <c r="B71" s="9"/>
      <c r="C71" s="87"/>
      <c r="D71" s="87"/>
      <c r="E71" s="87"/>
      <c r="F71" s="87"/>
      <c r="G71" s="87"/>
      <c r="H71" s="90"/>
      <c r="I71" s="90"/>
      <c r="J71" s="90"/>
      <c r="K71" s="90"/>
      <c r="L71" s="90"/>
      <c r="M71" s="90"/>
      <c r="N71" s="90"/>
      <c r="O71" s="90"/>
      <c r="P71" s="90"/>
      <c r="Q71" s="90"/>
      <c r="R71" s="90"/>
      <c r="S71" s="90"/>
      <c r="T71" s="90"/>
      <c r="U71" s="90"/>
      <c r="V71" s="90"/>
      <c r="W71" s="90"/>
      <c r="X71" s="90"/>
      <c r="Y71" s="90"/>
      <c r="Z71" s="90"/>
      <c r="AA71" s="90"/>
      <c r="AB71" s="90"/>
      <c r="AC71" s="90"/>
      <c r="AD71" s="90"/>
      <c r="AE71" s="90"/>
    </row>
    <row r="72" spans="1:31" s="86" customFormat="1" ht="11.1" customHeight="1">
      <c r="A72" s="8"/>
      <c r="B72" s="9"/>
      <c r="C72" s="87"/>
      <c r="D72" s="87"/>
      <c r="E72" s="87"/>
      <c r="F72" s="87"/>
      <c r="G72" s="87"/>
      <c r="H72" s="90"/>
      <c r="I72" s="90"/>
      <c r="J72" s="90"/>
      <c r="K72" s="90"/>
      <c r="L72" s="90"/>
      <c r="M72" s="90"/>
      <c r="N72" s="90"/>
      <c r="O72" s="90"/>
      <c r="P72" s="90"/>
      <c r="Q72" s="90"/>
      <c r="R72" s="90"/>
      <c r="S72" s="90"/>
      <c r="T72" s="90"/>
      <c r="U72" s="90"/>
      <c r="V72" s="90"/>
      <c r="W72" s="90"/>
      <c r="X72" s="90"/>
      <c r="Y72" s="90"/>
      <c r="Z72" s="90"/>
      <c r="AA72" s="90"/>
      <c r="AB72" s="90"/>
      <c r="AC72" s="90"/>
      <c r="AD72" s="90"/>
      <c r="AE72" s="90"/>
    </row>
    <row r="73" spans="1:31" s="86" customFormat="1" ht="11.1" customHeight="1">
      <c r="A73" s="8"/>
      <c r="B73" s="9"/>
      <c r="C73" s="87"/>
      <c r="D73" s="87"/>
      <c r="E73" s="87"/>
      <c r="F73" s="87"/>
      <c r="G73" s="87"/>
      <c r="H73" s="90"/>
      <c r="I73" s="90"/>
      <c r="J73" s="90"/>
      <c r="K73" s="90"/>
      <c r="L73" s="90"/>
      <c r="M73" s="90"/>
      <c r="N73" s="90"/>
      <c r="O73" s="90"/>
      <c r="P73" s="90"/>
      <c r="Q73" s="90"/>
      <c r="R73" s="90"/>
      <c r="S73" s="90"/>
      <c r="T73" s="90"/>
      <c r="U73" s="90"/>
      <c r="V73" s="90"/>
      <c r="W73" s="90"/>
      <c r="X73" s="90"/>
      <c r="Y73" s="90"/>
      <c r="Z73" s="90"/>
      <c r="AA73" s="90"/>
      <c r="AB73" s="90"/>
      <c r="AC73" s="90"/>
      <c r="AD73" s="90"/>
      <c r="AE73" s="90"/>
    </row>
    <row r="74" spans="1:31" s="86" customFormat="1" ht="11.1" customHeight="1">
      <c r="A74" s="8"/>
      <c r="B74" s="9"/>
      <c r="C74" s="87"/>
      <c r="D74" s="87"/>
      <c r="E74" s="87"/>
      <c r="F74" s="87"/>
      <c r="G74" s="87"/>
      <c r="H74" s="90"/>
      <c r="I74" s="90"/>
      <c r="J74" s="90"/>
      <c r="K74" s="90"/>
      <c r="L74" s="90"/>
      <c r="M74" s="90"/>
      <c r="N74" s="90"/>
      <c r="O74" s="90"/>
      <c r="P74" s="90"/>
      <c r="Q74" s="90"/>
      <c r="R74" s="90"/>
      <c r="S74" s="90"/>
      <c r="T74" s="90"/>
      <c r="U74" s="90"/>
      <c r="V74" s="90"/>
      <c r="W74" s="90"/>
      <c r="X74" s="90"/>
      <c r="Y74" s="90"/>
      <c r="Z74" s="90"/>
      <c r="AA74" s="90"/>
      <c r="AB74" s="90"/>
      <c r="AC74" s="90"/>
      <c r="AD74" s="90"/>
      <c r="AE74" s="90"/>
    </row>
    <row r="75" spans="1:31" s="86" customFormat="1" ht="11.1" customHeight="1">
      <c r="A75" s="8"/>
      <c r="B75" s="9"/>
      <c r="C75" s="87"/>
      <c r="D75" s="87"/>
      <c r="E75" s="87"/>
      <c r="F75" s="87"/>
      <c r="G75" s="87"/>
      <c r="H75" s="90"/>
      <c r="I75" s="90"/>
      <c r="J75" s="90"/>
      <c r="K75" s="90"/>
      <c r="L75" s="90"/>
      <c r="M75" s="90"/>
      <c r="N75" s="90"/>
      <c r="O75" s="90"/>
      <c r="P75" s="90"/>
      <c r="Q75" s="90"/>
      <c r="R75" s="90"/>
      <c r="S75" s="90"/>
      <c r="T75" s="90"/>
      <c r="U75" s="90"/>
      <c r="V75" s="90"/>
      <c r="W75" s="90"/>
      <c r="X75" s="90"/>
      <c r="Y75" s="90"/>
      <c r="Z75" s="90"/>
      <c r="AA75" s="90"/>
      <c r="AB75" s="90"/>
      <c r="AC75" s="90"/>
      <c r="AD75" s="90"/>
      <c r="AE75" s="90"/>
    </row>
    <row r="76" spans="1:31" s="86" customFormat="1" ht="11.1" customHeight="1">
      <c r="A76" s="8"/>
      <c r="B76" s="9"/>
      <c r="C76" s="87"/>
      <c r="D76" s="87"/>
      <c r="E76" s="87"/>
      <c r="F76" s="87"/>
      <c r="G76" s="87"/>
      <c r="H76" s="90"/>
      <c r="I76" s="90"/>
      <c r="J76" s="90"/>
      <c r="K76" s="90"/>
      <c r="L76" s="90"/>
      <c r="M76" s="90"/>
      <c r="N76" s="90"/>
      <c r="O76" s="90"/>
      <c r="P76" s="90"/>
      <c r="Q76" s="90"/>
      <c r="R76" s="90"/>
      <c r="S76" s="90"/>
      <c r="T76" s="90"/>
      <c r="U76" s="90"/>
      <c r="V76" s="90"/>
      <c r="W76" s="90"/>
      <c r="X76" s="90"/>
      <c r="Y76" s="90"/>
      <c r="Z76" s="90"/>
      <c r="AA76" s="90"/>
      <c r="AB76" s="90"/>
      <c r="AC76" s="90"/>
      <c r="AD76" s="90"/>
      <c r="AE76" s="90"/>
    </row>
    <row r="77" spans="1:31" s="86" customFormat="1" ht="11.1" customHeight="1">
      <c r="A77" s="102"/>
      <c r="B77" s="60"/>
      <c r="C77" s="87"/>
      <c r="D77" s="87"/>
      <c r="E77" s="87"/>
      <c r="F77" s="87"/>
      <c r="G77" s="87"/>
      <c r="H77" s="90"/>
      <c r="I77" s="90"/>
      <c r="J77" s="90"/>
      <c r="K77" s="90"/>
      <c r="L77" s="90"/>
      <c r="M77" s="90"/>
      <c r="N77" s="90"/>
      <c r="O77" s="90"/>
      <c r="P77" s="90"/>
      <c r="Q77" s="90"/>
      <c r="R77" s="90"/>
      <c r="S77" s="90"/>
      <c r="T77" s="90"/>
      <c r="U77" s="90"/>
      <c r="V77" s="90"/>
      <c r="W77" s="90"/>
      <c r="X77" s="90"/>
      <c r="Y77" s="90"/>
      <c r="Z77" s="90"/>
      <c r="AA77" s="90"/>
      <c r="AB77" s="90"/>
      <c r="AC77" s="90"/>
      <c r="AD77" s="90"/>
      <c r="AE77" s="90"/>
    </row>
    <row r="78" spans="1:31" s="86" customFormat="1" ht="11.1" customHeight="1">
      <c r="A78" s="102"/>
      <c r="B78" s="60"/>
      <c r="C78" s="87"/>
      <c r="D78" s="87"/>
      <c r="E78" s="87"/>
      <c r="F78" s="87"/>
      <c r="G78" s="87"/>
      <c r="H78" s="90"/>
      <c r="I78" s="90"/>
      <c r="J78" s="90"/>
      <c r="K78" s="90"/>
      <c r="L78" s="90"/>
      <c r="M78" s="90"/>
      <c r="N78" s="90"/>
      <c r="O78" s="90"/>
      <c r="P78" s="90"/>
      <c r="Q78" s="90"/>
      <c r="R78" s="90"/>
      <c r="S78" s="90"/>
      <c r="T78" s="90"/>
      <c r="U78" s="90"/>
      <c r="V78" s="90"/>
      <c r="W78" s="90"/>
      <c r="X78" s="90"/>
      <c r="Y78" s="90"/>
      <c r="Z78" s="90"/>
      <c r="AA78" s="90"/>
      <c r="AB78" s="90"/>
      <c r="AC78" s="90"/>
      <c r="AD78" s="90"/>
      <c r="AE78" s="90"/>
    </row>
    <row r="79" spans="1:31" ht="11.1" customHeight="1">
      <c r="A79" s="102"/>
      <c r="B79" s="60"/>
    </row>
    <row r="80" spans="1:31" ht="11.1" customHeight="1">
      <c r="A80" s="102"/>
      <c r="B80" s="60"/>
    </row>
    <row r="81" spans="1:2" ht="11.1" customHeight="1">
      <c r="A81" s="102"/>
      <c r="B81" s="60"/>
    </row>
    <row r="82" spans="1:2" ht="11.1" customHeight="1">
      <c r="A82" s="102"/>
      <c r="B82" s="60"/>
    </row>
    <row r="83" spans="1:2" ht="11.1" customHeight="1">
      <c r="A83" s="102"/>
      <c r="B83" s="60"/>
    </row>
    <row r="84" spans="1:2" ht="11.1" customHeight="1">
      <c r="A84" s="102"/>
      <c r="B84" s="60"/>
    </row>
    <row r="85" spans="1:2" ht="11.1" customHeight="1">
      <c r="A85" s="102"/>
      <c r="B85" s="60"/>
    </row>
    <row r="86" spans="1:2" ht="11.1" customHeight="1">
      <c r="A86" s="102"/>
      <c r="B86" s="60"/>
    </row>
    <row r="87" spans="1:2" ht="11.1" customHeight="1">
      <c r="A87" s="102"/>
      <c r="B87" s="60"/>
    </row>
    <row r="88" spans="1:2" ht="11.1" customHeight="1">
      <c r="A88" s="102"/>
      <c r="B88" s="60"/>
    </row>
    <row r="89" spans="1:2" ht="11.1" customHeight="1">
      <c r="A89" s="102"/>
      <c r="B89" s="60"/>
    </row>
    <row r="90" spans="1:2" ht="11.1" customHeight="1">
      <c r="A90" s="102"/>
      <c r="B90" s="60"/>
    </row>
    <row r="91" spans="1:2" ht="11.1" customHeight="1">
      <c r="A91" s="102"/>
      <c r="B91" s="60"/>
    </row>
    <row r="92" spans="1:2" ht="11.1" customHeight="1">
      <c r="A92" s="102"/>
      <c r="B92" s="60"/>
    </row>
    <row r="93" spans="1:2" ht="11.1" customHeight="1">
      <c r="A93" s="102"/>
      <c r="B93" s="60"/>
    </row>
    <row r="94" spans="1:2" ht="11.1" customHeight="1">
      <c r="A94" s="102"/>
      <c r="B94" s="60"/>
    </row>
    <row r="95" spans="1:2" ht="11.1" customHeight="1">
      <c r="A95" s="102"/>
      <c r="B95" s="60"/>
    </row>
    <row r="96" spans="1:2">
      <c r="A96" s="102"/>
    </row>
    <row r="97" spans="1:1">
      <c r="A97" s="102"/>
    </row>
    <row r="98" spans="1:1">
      <c r="A98" s="102"/>
    </row>
    <row r="99" spans="1:1">
      <c r="A99" s="102"/>
    </row>
    <row r="100" spans="1:1">
      <c r="A100" s="102"/>
    </row>
    <row r="101" spans="1:1">
      <c r="A101" s="102"/>
    </row>
    <row r="102" spans="1:1">
      <c r="A102" s="102"/>
    </row>
    <row r="103" spans="1:1">
      <c r="A103" s="102"/>
    </row>
    <row r="104" spans="1:1">
      <c r="A104" s="102"/>
    </row>
    <row r="105" spans="1:1">
      <c r="A105" s="102"/>
    </row>
    <row r="106" spans="1:1">
      <c r="A106" s="102"/>
    </row>
    <row r="107" spans="1:1">
      <c r="A107" s="102"/>
    </row>
    <row r="108" spans="1:1">
      <c r="A108" s="102"/>
    </row>
    <row r="109" spans="1:1">
      <c r="A109" s="102"/>
    </row>
    <row r="110" spans="1:1">
      <c r="A110" s="102"/>
    </row>
    <row r="111" spans="1:1">
      <c r="A111" s="102"/>
    </row>
    <row r="112" spans="1:1">
      <c r="A112" s="102"/>
    </row>
    <row r="113" spans="1:1">
      <c r="A113" s="102"/>
    </row>
    <row r="114" spans="1:1">
      <c r="A114" s="102"/>
    </row>
    <row r="115" spans="1:1">
      <c r="A115" s="102"/>
    </row>
    <row r="116" spans="1:1">
      <c r="A116" s="102"/>
    </row>
    <row r="117" spans="1:1">
      <c r="A117" s="102"/>
    </row>
    <row r="118" spans="1:1">
      <c r="A118" s="102"/>
    </row>
    <row r="119" spans="1:1">
      <c r="A119" s="102"/>
    </row>
    <row r="120" spans="1:1">
      <c r="A120" s="102"/>
    </row>
    <row r="121" spans="1:1">
      <c r="A121" s="102"/>
    </row>
    <row r="122" spans="1:1">
      <c r="A122" s="102"/>
    </row>
    <row r="123" spans="1:1">
      <c r="A123" s="102"/>
    </row>
    <row r="124" spans="1:1">
      <c r="A124" s="102"/>
    </row>
    <row r="125" spans="1:1">
      <c r="A125" s="102"/>
    </row>
    <row r="126" spans="1:1">
      <c r="A126" s="102"/>
    </row>
    <row r="127" spans="1:1">
      <c r="A127" s="102"/>
    </row>
    <row r="128" spans="1:1">
      <c r="A128" s="102"/>
    </row>
    <row r="129" spans="1:1">
      <c r="A129" s="102"/>
    </row>
    <row r="130" spans="1:1">
      <c r="A130" s="102"/>
    </row>
    <row r="131" spans="1:1">
      <c r="A131" s="102"/>
    </row>
    <row r="132" spans="1:1">
      <c r="A132" s="102"/>
    </row>
    <row r="133" spans="1:1">
      <c r="A133" s="102"/>
    </row>
    <row r="134" spans="1:1">
      <c r="A134" s="102"/>
    </row>
    <row r="135" spans="1:1">
      <c r="A135" s="102"/>
    </row>
    <row r="136" spans="1:1">
      <c r="A136" s="102"/>
    </row>
    <row r="137" spans="1:1">
      <c r="A137" s="102"/>
    </row>
    <row r="138" spans="1:1">
      <c r="A138" s="102"/>
    </row>
    <row r="139" spans="1:1">
      <c r="A139" s="102"/>
    </row>
    <row r="140" spans="1:1">
      <c r="A140" s="102"/>
    </row>
    <row r="141" spans="1:1">
      <c r="A141" s="102"/>
    </row>
    <row r="142" spans="1:1">
      <c r="A142" s="102"/>
    </row>
    <row r="143" spans="1:1">
      <c r="A143" s="102"/>
    </row>
    <row r="144" spans="1:1">
      <c r="A144" s="102"/>
    </row>
    <row r="145" spans="1:1">
      <c r="A145" s="102"/>
    </row>
    <row r="146" spans="1:1">
      <c r="A146" s="102"/>
    </row>
    <row r="147" spans="1:1">
      <c r="A147" s="102"/>
    </row>
    <row r="148" spans="1:1">
      <c r="A148" s="102"/>
    </row>
    <row r="149" spans="1:1">
      <c r="A149" s="102"/>
    </row>
    <row r="150" spans="1:1">
      <c r="A150" s="102"/>
    </row>
    <row r="151" spans="1:1">
      <c r="A151" s="102"/>
    </row>
    <row r="152" spans="1:1">
      <c r="A152" s="102"/>
    </row>
    <row r="153" spans="1:1">
      <c r="A153" s="102"/>
    </row>
    <row r="154" spans="1:1">
      <c r="A154" s="102"/>
    </row>
    <row r="155" spans="1:1">
      <c r="A155" s="102"/>
    </row>
    <row r="156" spans="1:1">
      <c r="A156" s="102"/>
    </row>
    <row r="157" spans="1:1">
      <c r="A157" s="102"/>
    </row>
    <row r="158" spans="1:1">
      <c r="A158" s="102"/>
    </row>
    <row r="159" spans="1:1">
      <c r="A159" s="102"/>
    </row>
    <row r="160" spans="1:1">
      <c r="A160" s="102"/>
    </row>
    <row r="161" spans="1:1">
      <c r="A161" s="102"/>
    </row>
    <row r="162" spans="1:1">
      <c r="A162" s="102"/>
    </row>
    <row r="163" spans="1:1">
      <c r="A163" s="102"/>
    </row>
    <row r="164" spans="1:1">
      <c r="A164" s="102"/>
    </row>
    <row r="165" spans="1:1">
      <c r="A165" s="102"/>
    </row>
    <row r="166" spans="1:1">
      <c r="A166" s="102"/>
    </row>
    <row r="167" spans="1:1">
      <c r="A167" s="102"/>
    </row>
    <row r="168" spans="1:1">
      <c r="A168" s="102"/>
    </row>
    <row r="169" spans="1:1">
      <c r="A169" s="102"/>
    </row>
    <row r="170" spans="1:1">
      <c r="A170" s="102"/>
    </row>
    <row r="171" spans="1:1">
      <c r="A171" s="102"/>
    </row>
    <row r="172" spans="1:1">
      <c r="A172" s="102"/>
    </row>
    <row r="173" spans="1:1">
      <c r="A173" s="102"/>
    </row>
    <row r="174" spans="1:1">
      <c r="A174" s="102"/>
    </row>
    <row r="175" spans="1:1">
      <c r="A175" s="102"/>
    </row>
    <row r="176" spans="1:1">
      <c r="A176" s="102"/>
    </row>
    <row r="177" spans="1:1">
      <c r="A177" s="102"/>
    </row>
    <row r="178" spans="1:1">
      <c r="A178" s="102"/>
    </row>
    <row r="179" spans="1:1">
      <c r="A179" s="102"/>
    </row>
    <row r="180" spans="1:1">
      <c r="A180" s="102"/>
    </row>
    <row r="181" spans="1:1">
      <c r="A181" s="102"/>
    </row>
    <row r="182" spans="1:1">
      <c r="A182" s="102"/>
    </row>
    <row r="183" spans="1:1">
      <c r="A183" s="102"/>
    </row>
    <row r="184" spans="1:1">
      <c r="A184" s="102"/>
    </row>
    <row r="185" spans="1:1">
      <c r="A185" s="102"/>
    </row>
    <row r="186" spans="1:1">
      <c r="A186" s="102"/>
    </row>
    <row r="187" spans="1:1">
      <c r="A187" s="102"/>
    </row>
    <row r="188" spans="1:1">
      <c r="A188" s="102"/>
    </row>
    <row r="189" spans="1:1">
      <c r="A189" s="102"/>
    </row>
    <row r="190" spans="1:1">
      <c r="A190" s="102"/>
    </row>
    <row r="191" spans="1:1">
      <c r="A191" s="102"/>
    </row>
    <row r="192" spans="1:1">
      <c r="A192" s="102"/>
    </row>
    <row r="193" spans="1:1">
      <c r="A193" s="102"/>
    </row>
    <row r="194" spans="1:1">
      <c r="A194" s="102"/>
    </row>
    <row r="195" spans="1:1">
      <c r="A195" s="102"/>
    </row>
    <row r="196" spans="1:1">
      <c r="A196" s="102"/>
    </row>
    <row r="197" spans="1:1">
      <c r="A197" s="102"/>
    </row>
    <row r="198" spans="1:1">
      <c r="A198" s="102"/>
    </row>
    <row r="199" spans="1:1">
      <c r="A199" s="102"/>
    </row>
    <row r="200" spans="1:1">
      <c r="A200" s="102"/>
    </row>
    <row r="201" spans="1:1">
      <c r="A201" s="102"/>
    </row>
    <row r="202" spans="1:1">
      <c r="A202" s="102"/>
    </row>
    <row r="203" spans="1:1">
      <c r="A203" s="102"/>
    </row>
    <row r="204" spans="1:1">
      <c r="A204" s="102"/>
    </row>
    <row r="205" spans="1:1">
      <c r="A205" s="102"/>
    </row>
    <row r="206" spans="1:1">
      <c r="A206" s="102"/>
    </row>
    <row r="207" spans="1:1">
      <c r="A207" s="102"/>
    </row>
    <row r="208" spans="1:1">
      <c r="A208" s="102"/>
    </row>
    <row r="209" spans="1:1">
      <c r="A209" s="102"/>
    </row>
    <row r="210" spans="1:1">
      <c r="A210" s="102"/>
    </row>
    <row r="211" spans="1:1">
      <c r="A211" s="102"/>
    </row>
    <row r="212" spans="1:1">
      <c r="A212" s="102"/>
    </row>
    <row r="213" spans="1:1">
      <c r="A213" s="102"/>
    </row>
    <row r="214" spans="1:1">
      <c r="A214" s="102"/>
    </row>
    <row r="215" spans="1:1">
      <c r="A215" s="102"/>
    </row>
    <row r="216" spans="1:1">
      <c r="A216" s="102"/>
    </row>
    <row r="217" spans="1:1">
      <c r="A217" s="102"/>
    </row>
    <row r="218" spans="1:1">
      <c r="A218" s="102"/>
    </row>
    <row r="219" spans="1:1">
      <c r="A219" s="102"/>
    </row>
    <row r="220" spans="1:1">
      <c r="A220" s="102"/>
    </row>
    <row r="221" spans="1:1">
      <c r="A221" s="102"/>
    </row>
    <row r="222" spans="1:1">
      <c r="A222" s="102"/>
    </row>
    <row r="223" spans="1:1">
      <c r="A223" s="102"/>
    </row>
    <row r="224" spans="1:1">
      <c r="A224" s="102"/>
    </row>
    <row r="225" spans="1:1">
      <c r="A225" s="102"/>
    </row>
    <row r="226" spans="1:1">
      <c r="A226" s="102"/>
    </row>
    <row r="227" spans="1:1">
      <c r="A227" s="102"/>
    </row>
    <row r="228" spans="1:1">
      <c r="A228" s="102"/>
    </row>
    <row r="229" spans="1:1">
      <c r="A229" s="102"/>
    </row>
    <row r="230" spans="1:1">
      <c r="A230" s="102"/>
    </row>
    <row r="231" spans="1:1">
      <c r="A231" s="102"/>
    </row>
    <row r="232" spans="1:1">
      <c r="A232" s="102"/>
    </row>
    <row r="233" spans="1:1">
      <c r="A233" s="102"/>
    </row>
    <row r="234" spans="1:1">
      <c r="A234" s="102"/>
    </row>
    <row r="235" spans="1:1">
      <c r="A235" s="102"/>
    </row>
    <row r="236" spans="1:1">
      <c r="A236" s="102"/>
    </row>
    <row r="237" spans="1:1">
      <c r="A237" s="102"/>
    </row>
    <row r="238" spans="1:1">
      <c r="A238" s="102"/>
    </row>
    <row r="239" spans="1:1">
      <c r="A239" s="102"/>
    </row>
    <row r="240" spans="1:1">
      <c r="A240" s="102"/>
    </row>
    <row r="241" spans="1:1">
      <c r="A241" s="102"/>
    </row>
    <row r="242" spans="1:1">
      <c r="A242" s="102"/>
    </row>
    <row r="243" spans="1:1">
      <c r="A243" s="102"/>
    </row>
    <row r="244" spans="1:1">
      <c r="A244" s="102"/>
    </row>
    <row r="245" spans="1:1">
      <c r="A245" s="102"/>
    </row>
    <row r="246" spans="1:1">
      <c r="A246" s="102"/>
    </row>
    <row r="247" spans="1:1">
      <c r="A247" s="102"/>
    </row>
    <row r="248" spans="1:1">
      <c r="A248" s="102"/>
    </row>
    <row r="249" spans="1:1">
      <c r="A249" s="102"/>
    </row>
    <row r="250" spans="1:1">
      <c r="A250" s="102"/>
    </row>
    <row r="251" spans="1:1">
      <c r="A251" s="102"/>
    </row>
    <row r="252" spans="1:1">
      <c r="A252" s="102"/>
    </row>
    <row r="253" spans="1:1">
      <c r="A253" s="102"/>
    </row>
    <row r="254" spans="1:1">
      <c r="A254" s="102"/>
    </row>
    <row r="255" spans="1:1">
      <c r="A255" s="102"/>
    </row>
    <row r="256" spans="1:1">
      <c r="A256" s="102"/>
    </row>
    <row r="257" spans="1:1">
      <c r="A257" s="102"/>
    </row>
    <row r="258" spans="1:1">
      <c r="A258" s="102"/>
    </row>
    <row r="259" spans="1:1">
      <c r="A259" s="102"/>
    </row>
    <row r="260" spans="1:1">
      <c r="A260" s="102"/>
    </row>
    <row r="261" spans="1:1">
      <c r="A261" s="102"/>
    </row>
    <row r="262" spans="1:1">
      <c r="A262" s="102"/>
    </row>
    <row r="263" spans="1:1">
      <c r="A263" s="102"/>
    </row>
    <row r="264" spans="1:1">
      <c r="A264" s="102"/>
    </row>
    <row r="265" spans="1:1">
      <c r="A265" s="102"/>
    </row>
    <row r="266" spans="1:1">
      <c r="A266" s="102"/>
    </row>
    <row r="267" spans="1:1">
      <c r="A267" s="102"/>
    </row>
    <row r="268" spans="1:1">
      <c r="A268" s="102"/>
    </row>
    <row r="269" spans="1:1">
      <c r="A269" s="102"/>
    </row>
    <row r="270" spans="1:1">
      <c r="A270" s="102"/>
    </row>
    <row r="271" spans="1:1">
      <c r="A271" s="102"/>
    </row>
    <row r="272" spans="1:1">
      <c r="A272" s="102"/>
    </row>
    <row r="273" spans="1:1">
      <c r="A273" s="102"/>
    </row>
    <row r="274" spans="1:1">
      <c r="A274" s="102"/>
    </row>
    <row r="275" spans="1:1">
      <c r="A275" s="102"/>
    </row>
    <row r="276" spans="1:1">
      <c r="A276" s="102"/>
    </row>
    <row r="277" spans="1:1">
      <c r="A277" s="102"/>
    </row>
    <row r="278" spans="1:1">
      <c r="A278" s="102"/>
    </row>
    <row r="279" spans="1:1">
      <c r="A279" s="102"/>
    </row>
    <row r="280" spans="1:1">
      <c r="A280" s="102"/>
    </row>
    <row r="281" spans="1:1">
      <c r="A281" s="102"/>
    </row>
    <row r="282" spans="1:1">
      <c r="A282" s="102"/>
    </row>
    <row r="283" spans="1:1">
      <c r="A283" s="102"/>
    </row>
    <row r="284" spans="1:1">
      <c r="A284" s="102"/>
    </row>
    <row r="285" spans="1:1">
      <c r="A285" s="102"/>
    </row>
    <row r="286" spans="1:1">
      <c r="A286" s="102"/>
    </row>
    <row r="287" spans="1:1">
      <c r="A287" s="102"/>
    </row>
    <row r="288" spans="1:1">
      <c r="A288" s="102"/>
    </row>
    <row r="289" spans="1:1">
      <c r="A289" s="102"/>
    </row>
    <row r="290" spans="1:1">
      <c r="A290" s="102"/>
    </row>
    <row r="291" spans="1:1">
      <c r="A291" s="102"/>
    </row>
    <row r="292" spans="1:1">
      <c r="A292" s="102"/>
    </row>
    <row r="293" spans="1:1">
      <c r="A293" s="102"/>
    </row>
    <row r="294" spans="1:1">
      <c r="A294" s="102"/>
    </row>
    <row r="295" spans="1:1">
      <c r="A295" s="102"/>
    </row>
    <row r="296" spans="1:1">
      <c r="A296" s="102"/>
    </row>
    <row r="297" spans="1:1">
      <c r="A297" s="102"/>
    </row>
    <row r="298" spans="1:1">
      <c r="A298" s="102"/>
    </row>
    <row r="299" spans="1:1">
      <c r="A299" s="102"/>
    </row>
    <row r="300" spans="1:1">
      <c r="A300" s="102"/>
    </row>
    <row r="301" spans="1:1">
      <c r="A301" s="102"/>
    </row>
    <row r="302" spans="1:1">
      <c r="A302" s="102"/>
    </row>
    <row r="303" spans="1:1">
      <c r="A303" s="102"/>
    </row>
    <row r="304" spans="1:1">
      <c r="A304" s="102"/>
    </row>
    <row r="305" spans="1:1">
      <c r="A305" s="102"/>
    </row>
    <row r="306" spans="1:1">
      <c r="A306" s="102"/>
    </row>
    <row r="307" spans="1:1">
      <c r="A307" s="102"/>
    </row>
    <row r="308" spans="1:1">
      <c r="A308" s="102"/>
    </row>
    <row r="309" spans="1:1">
      <c r="A309" s="102"/>
    </row>
    <row r="310" spans="1:1">
      <c r="A310" s="102"/>
    </row>
    <row r="311" spans="1:1">
      <c r="A311" s="102"/>
    </row>
    <row r="312" spans="1:1">
      <c r="A312" s="102"/>
    </row>
    <row r="313" spans="1:1">
      <c r="A313" s="102"/>
    </row>
    <row r="314" spans="1:1">
      <c r="A314" s="102"/>
    </row>
    <row r="315" spans="1:1">
      <c r="A315" s="102"/>
    </row>
    <row r="316" spans="1:1">
      <c r="A316" s="102"/>
    </row>
    <row r="317" spans="1:1">
      <c r="A317" s="102"/>
    </row>
    <row r="318" spans="1:1">
      <c r="A318" s="102"/>
    </row>
    <row r="319" spans="1:1">
      <c r="A319" s="102"/>
    </row>
    <row r="320" spans="1:1">
      <c r="A320" s="102"/>
    </row>
    <row r="321" spans="1:1">
      <c r="A321" s="102"/>
    </row>
    <row r="322" spans="1:1">
      <c r="A322" s="102"/>
    </row>
    <row r="323" spans="1:1">
      <c r="A323" s="102"/>
    </row>
    <row r="324" spans="1:1">
      <c r="A324" s="102"/>
    </row>
    <row r="325" spans="1:1">
      <c r="A325" s="102"/>
    </row>
    <row r="326" spans="1:1">
      <c r="A326" s="102"/>
    </row>
    <row r="327" spans="1:1">
      <c r="A327" s="102"/>
    </row>
    <row r="328" spans="1:1">
      <c r="A328" s="102"/>
    </row>
    <row r="329" spans="1:1">
      <c r="A329" s="102"/>
    </row>
    <row r="330" spans="1:1">
      <c r="A330" s="102"/>
    </row>
    <row r="331" spans="1:1">
      <c r="A331" s="102"/>
    </row>
    <row r="332" spans="1:1">
      <c r="A332" s="102"/>
    </row>
    <row r="333" spans="1:1">
      <c r="A333" s="102"/>
    </row>
    <row r="334" spans="1:1">
      <c r="A334" s="102"/>
    </row>
    <row r="335" spans="1:1">
      <c r="A335" s="102"/>
    </row>
    <row r="336" spans="1:1">
      <c r="A336" s="102"/>
    </row>
    <row r="337" spans="1:1">
      <c r="A337" s="102"/>
    </row>
    <row r="338" spans="1:1">
      <c r="A338" s="102"/>
    </row>
    <row r="339" spans="1:1">
      <c r="A339" s="102"/>
    </row>
    <row r="340" spans="1:1">
      <c r="A340" s="102"/>
    </row>
    <row r="341" spans="1:1">
      <c r="A341" s="102"/>
    </row>
    <row r="342" spans="1:1">
      <c r="A342" s="102"/>
    </row>
    <row r="343" spans="1:1">
      <c r="A343" s="102"/>
    </row>
    <row r="344" spans="1:1">
      <c r="A344" s="102"/>
    </row>
    <row r="345" spans="1:1">
      <c r="A345" s="102"/>
    </row>
    <row r="346" spans="1:1">
      <c r="A346" s="102"/>
    </row>
    <row r="347" spans="1:1">
      <c r="A347" s="102"/>
    </row>
    <row r="348" spans="1:1">
      <c r="A348" s="102"/>
    </row>
    <row r="349" spans="1:1">
      <c r="A349" s="102"/>
    </row>
    <row r="350" spans="1:1">
      <c r="A350" s="102"/>
    </row>
    <row r="351" spans="1:1">
      <c r="A351" s="102"/>
    </row>
    <row r="352" spans="1:1">
      <c r="A352" s="102"/>
    </row>
    <row r="353" spans="1:1">
      <c r="A353" s="102"/>
    </row>
    <row r="354" spans="1:1">
      <c r="A354" s="102"/>
    </row>
    <row r="355" spans="1:1">
      <c r="A355" s="102"/>
    </row>
    <row r="356" spans="1:1">
      <c r="A356" s="102"/>
    </row>
    <row r="357" spans="1:1">
      <c r="A357" s="102"/>
    </row>
    <row r="358" spans="1:1">
      <c r="A358" s="102"/>
    </row>
    <row r="359" spans="1:1">
      <c r="A359" s="102"/>
    </row>
    <row r="360" spans="1:1">
      <c r="A360" s="102"/>
    </row>
    <row r="361" spans="1:1">
      <c r="A361" s="102"/>
    </row>
    <row r="362" spans="1:1">
      <c r="A362" s="102"/>
    </row>
    <row r="363" spans="1:1">
      <c r="A363" s="102"/>
    </row>
    <row r="364" spans="1:1">
      <c r="A364" s="102"/>
    </row>
    <row r="365" spans="1:1">
      <c r="A365" s="102"/>
    </row>
    <row r="366" spans="1:1">
      <c r="A366" s="102"/>
    </row>
    <row r="367" spans="1:1">
      <c r="A367" s="102"/>
    </row>
    <row r="368" spans="1:1">
      <c r="A368" s="102"/>
    </row>
    <row r="369" spans="1:1">
      <c r="A369" s="102"/>
    </row>
    <row r="370" spans="1:1">
      <c r="A370" s="102"/>
    </row>
    <row r="371" spans="1:1">
      <c r="A371" s="102"/>
    </row>
    <row r="372" spans="1:1">
      <c r="A372" s="102"/>
    </row>
    <row r="373" spans="1:1">
      <c r="A373" s="102"/>
    </row>
    <row r="374" spans="1:1">
      <c r="A374" s="102"/>
    </row>
    <row r="375" spans="1:1">
      <c r="A375" s="102"/>
    </row>
    <row r="376" spans="1:1">
      <c r="A376" s="102"/>
    </row>
    <row r="377" spans="1:1">
      <c r="A377" s="102"/>
    </row>
    <row r="378" spans="1:1">
      <c r="A378" s="102"/>
    </row>
    <row r="379" spans="1:1">
      <c r="A379" s="102"/>
    </row>
    <row r="380" spans="1:1">
      <c r="A380" s="102"/>
    </row>
    <row r="381" spans="1:1">
      <c r="A381" s="102"/>
    </row>
    <row r="382" spans="1:1">
      <c r="A382" s="102"/>
    </row>
    <row r="383" spans="1:1">
      <c r="A383" s="102"/>
    </row>
    <row r="384" spans="1:1">
      <c r="A384" s="102"/>
    </row>
    <row r="385" spans="1:1">
      <c r="A385" s="102"/>
    </row>
    <row r="386" spans="1:1">
      <c r="A386" s="102"/>
    </row>
    <row r="387" spans="1:1">
      <c r="A387" s="102"/>
    </row>
    <row r="388" spans="1:1">
      <c r="A388" s="102"/>
    </row>
    <row r="389" spans="1:1">
      <c r="A389" s="102"/>
    </row>
    <row r="390" spans="1:1">
      <c r="A390" s="102"/>
    </row>
    <row r="391" spans="1:1">
      <c r="A391" s="102"/>
    </row>
    <row r="392" spans="1:1">
      <c r="A392" s="102"/>
    </row>
    <row r="393" spans="1:1">
      <c r="A393" s="102"/>
    </row>
    <row r="394" spans="1:1">
      <c r="A394" s="102"/>
    </row>
    <row r="395" spans="1:1">
      <c r="A395" s="102"/>
    </row>
    <row r="396" spans="1:1">
      <c r="A396" s="102"/>
    </row>
    <row r="397" spans="1:1">
      <c r="A397" s="102"/>
    </row>
    <row r="398" spans="1:1">
      <c r="A398" s="102"/>
    </row>
    <row r="399" spans="1:1">
      <c r="A399" s="102"/>
    </row>
    <row r="400" spans="1:1">
      <c r="A400" s="102"/>
    </row>
    <row r="401" spans="1:1">
      <c r="A401" s="102"/>
    </row>
    <row r="402" spans="1:1">
      <c r="A402" s="102"/>
    </row>
    <row r="403" spans="1:1">
      <c r="A403" s="102"/>
    </row>
    <row r="404" spans="1:1">
      <c r="A404" s="102"/>
    </row>
    <row r="405" spans="1:1">
      <c r="A405" s="102"/>
    </row>
    <row r="406" spans="1:1">
      <c r="A406" s="102"/>
    </row>
    <row r="407" spans="1:1">
      <c r="A407" s="102"/>
    </row>
    <row r="408" spans="1:1">
      <c r="A408" s="102"/>
    </row>
    <row r="409" spans="1:1">
      <c r="A409" s="102"/>
    </row>
    <row r="410" spans="1:1">
      <c r="A410" s="102"/>
    </row>
    <row r="411" spans="1:1">
      <c r="A411" s="102"/>
    </row>
    <row r="412" spans="1:1">
      <c r="A412" s="102"/>
    </row>
    <row r="413" spans="1:1">
      <c r="A413" s="102"/>
    </row>
    <row r="414" spans="1:1">
      <c r="A414" s="102"/>
    </row>
    <row r="415" spans="1:1">
      <c r="A415" s="102"/>
    </row>
    <row r="416" spans="1:1">
      <c r="A416" s="102"/>
    </row>
    <row r="417" spans="1:1">
      <c r="A417" s="102"/>
    </row>
    <row r="418" spans="1:1">
      <c r="A418" s="102"/>
    </row>
    <row r="419" spans="1:1">
      <c r="A419" s="102"/>
    </row>
    <row r="420" spans="1:1">
      <c r="A420" s="102"/>
    </row>
    <row r="421" spans="1:1">
      <c r="A421" s="102"/>
    </row>
    <row r="422" spans="1:1">
      <c r="A422" s="102"/>
    </row>
    <row r="423" spans="1:1">
      <c r="A423" s="102"/>
    </row>
    <row r="424" spans="1:1">
      <c r="A424" s="102"/>
    </row>
    <row r="425" spans="1:1">
      <c r="A425" s="102"/>
    </row>
    <row r="426" spans="1:1">
      <c r="A426" s="102"/>
    </row>
    <row r="427" spans="1:1">
      <c r="A427" s="102"/>
    </row>
    <row r="428" spans="1:1">
      <c r="A428" s="102"/>
    </row>
    <row r="429" spans="1:1">
      <c r="A429" s="102"/>
    </row>
    <row r="430" spans="1:1">
      <c r="A430" s="102"/>
    </row>
    <row r="431" spans="1:1">
      <c r="A431" s="102"/>
    </row>
    <row r="432" spans="1:1">
      <c r="A432" s="102"/>
    </row>
    <row r="433" spans="1:1">
      <c r="A433" s="102"/>
    </row>
    <row r="434" spans="1:1">
      <c r="A434" s="102"/>
    </row>
    <row r="435" spans="1:1">
      <c r="A435" s="102"/>
    </row>
    <row r="436" spans="1:1">
      <c r="A436" s="102"/>
    </row>
    <row r="437" spans="1:1">
      <c r="A437" s="102"/>
    </row>
    <row r="438" spans="1:1">
      <c r="A438" s="102"/>
    </row>
    <row r="439" spans="1:1">
      <c r="A439" s="102"/>
    </row>
    <row r="440" spans="1:1">
      <c r="A440" s="102"/>
    </row>
    <row r="441" spans="1:1">
      <c r="A441" s="102"/>
    </row>
    <row r="442" spans="1:1">
      <c r="A442" s="102"/>
    </row>
    <row r="443" spans="1:1">
      <c r="A443" s="102"/>
    </row>
    <row r="444" spans="1:1">
      <c r="A444" s="102"/>
    </row>
    <row r="445" spans="1:1">
      <c r="A445" s="102"/>
    </row>
    <row r="446" spans="1:1">
      <c r="A446" s="102"/>
    </row>
    <row r="447" spans="1:1">
      <c r="A447" s="102"/>
    </row>
    <row r="448" spans="1:1">
      <c r="A448" s="102"/>
    </row>
    <row r="449" spans="1:1">
      <c r="A449" s="102"/>
    </row>
    <row r="450" spans="1:1">
      <c r="A450" s="102"/>
    </row>
    <row r="451" spans="1:1">
      <c r="A451" s="102"/>
    </row>
    <row r="452" spans="1:1">
      <c r="A452" s="102"/>
    </row>
    <row r="453" spans="1:1">
      <c r="A453" s="102"/>
    </row>
    <row r="454" spans="1:1">
      <c r="A454" s="102"/>
    </row>
    <row r="455" spans="1:1">
      <c r="A455" s="102"/>
    </row>
    <row r="456" spans="1:1">
      <c r="A456" s="102"/>
    </row>
    <row r="457" spans="1:1">
      <c r="A457" s="102"/>
    </row>
    <row r="458" spans="1:1">
      <c r="A458" s="102"/>
    </row>
    <row r="459" spans="1:1">
      <c r="A459" s="102"/>
    </row>
    <row r="460" spans="1:1">
      <c r="A460" s="102"/>
    </row>
    <row r="461" spans="1:1">
      <c r="A461" s="102"/>
    </row>
    <row r="462" spans="1:1">
      <c r="A462" s="102"/>
    </row>
    <row r="463" spans="1:1">
      <c r="A463" s="102"/>
    </row>
    <row r="464" spans="1:1">
      <c r="A464" s="102"/>
    </row>
    <row r="465" spans="1:1">
      <c r="A465" s="102"/>
    </row>
    <row r="466" spans="1:1">
      <c r="A466" s="102"/>
    </row>
    <row r="467" spans="1:1">
      <c r="A467" s="102"/>
    </row>
    <row r="468" spans="1:1">
      <c r="A468" s="102"/>
    </row>
    <row r="469" spans="1:1">
      <c r="A469" s="102"/>
    </row>
    <row r="470" spans="1:1">
      <c r="A470" s="102"/>
    </row>
    <row r="471" spans="1:1">
      <c r="A471" s="102"/>
    </row>
    <row r="472" spans="1:1">
      <c r="A472" s="102"/>
    </row>
    <row r="473" spans="1:1">
      <c r="A473" s="102"/>
    </row>
    <row r="474" spans="1:1">
      <c r="A474" s="102"/>
    </row>
    <row r="475" spans="1:1">
      <c r="A475" s="102"/>
    </row>
    <row r="476" spans="1:1">
      <c r="A476" s="102"/>
    </row>
    <row r="477" spans="1:1">
      <c r="A477" s="102"/>
    </row>
    <row r="478" spans="1:1">
      <c r="A478" s="102"/>
    </row>
    <row r="479" spans="1:1">
      <c r="A479" s="102"/>
    </row>
    <row r="480" spans="1:1">
      <c r="A480" s="102"/>
    </row>
    <row r="481" spans="1:1">
      <c r="A481" s="102"/>
    </row>
    <row r="482" spans="1:1">
      <c r="A482" s="102"/>
    </row>
    <row r="483" spans="1:1">
      <c r="A483" s="102"/>
    </row>
    <row r="484" spans="1:1">
      <c r="A484" s="102"/>
    </row>
    <row r="485" spans="1:1">
      <c r="A485" s="102"/>
    </row>
    <row r="486" spans="1:1">
      <c r="A486" s="102"/>
    </row>
    <row r="487" spans="1:1">
      <c r="A487" s="102"/>
    </row>
    <row r="488" spans="1:1">
      <c r="A488" s="102"/>
    </row>
    <row r="489" spans="1:1">
      <c r="A489" s="102"/>
    </row>
    <row r="490" spans="1:1">
      <c r="A490" s="102"/>
    </row>
    <row r="491" spans="1:1">
      <c r="A491" s="102"/>
    </row>
    <row r="492" spans="1:1">
      <c r="A492" s="102"/>
    </row>
    <row r="493" spans="1:1">
      <c r="A493" s="102"/>
    </row>
    <row r="494" spans="1:1">
      <c r="A494" s="102"/>
    </row>
    <row r="495" spans="1:1">
      <c r="A495" s="102"/>
    </row>
    <row r="496" spans="1:1">
      <c r="A496" s="102"/>
    </row>
    <row r="497" spans="1:1">
      <c r="A497" s="102"/>
    </row>
    <row r="498" spans="1:1">
      <c r="A498" s="102"/>
    </row>
    <row r="499" spans="1:1">
      <c r="A499" s="102"/>
    </row>
    <row r="500" spans="1:1">
      <c r="A500" s="102"/>
    </row>
    <row r="501" spans="1:1">
      <c r="A501" s="102"/>
    </row>
    <row r="502" spans="1:1">
      <c r="A502" s="102"/>
    </row>
    <row r="503" spans="1:1">
      <c r="A503" s="102"/>
    </row>
    <row r="504" spans="1:1">
      <c r="A504" s="102"/>
    </row>
    <row r="505" spans="1:1">
      <c r="A505" s="102"/>
    </row>
    <row r="506" spans="1:1">
      <c r="A506" s="102"/>
    </row>
    <row r="507" spans="1:1">
      <c r="A507" s="102"/>
    </row>
    <row r="508" spans="1:1">
      <c r="A508" s="102"/>
    </row>
    <row r="509" spans="1:1">
      <c r="A509" s="102"/>
    </row>
    <row r="510" spans="1:1">
      <c r="A510" s="102"/>
    </row>
    <row r="511" spans="1:1">
      <c r="A511" s="102"/>
    </row>
    <row r="512" spans="1:1">
      <c r="A512" s="102"/>
    </row>
    <row r="513" spans="1:1">
      <c r="A513" s="102"/>
    </row>
    <row r="514" spans="1:1">
      <c r="A514" s="102"/>
    </row>
    <row r="515" spans="1:1">
      <c r="A515" s="102"/>
    </row>
    <row r="516" spans="1:1">
      <c r="A516" s="102"/>
    </row>
    <row r="517" spans="1:1">
      <c r="A517" s="102"/>
    </row>
    <row r="518" spans="1:1">
      <c r="A518" s="102"/>
    </row>
    <row r="519" spans="1:1">
      <c r="A519" s="102"/>
    </row>
    <row r="520" spans="1:1">
      <c r="A520" s="102"/>
    </row>
    <row r="521" spans="1:1">
      <c r="A521" s="102"/>
    </row>
    <row r="522" spans="1:1">
      <c r="A522" s="102"/>
    </row>
    <row r="523" spans="1:1">
      <c r="A523" s="102"/>
    </row>
    <row r="524" spans="1:1">
      <c r="A524" s="102"/>
    </row>
    <row r="525" spans="1:1">
      <c r="A525" s="102"/>
    </row>
    <row r="526" spans="1:1">
      <c r="A526" s="102"/>
    </row>
    <row r="527" spans="1:1">
      <c r="A527" s="102"/>
    </row>
    <row r="528" spans="1:1">
      <c r="A528" s="102"/>
    </row>
    <row r="529" spans="1:1">
      <c r="A529" s="102"/>
    </row>
    <row r="530" spans="1:1">
      <c r="A530" s="102"/>
    </row>
    <row r="531" spans="1:1">
      <c r="A531" s="102"/>
    </row>
    <row r="532" spans="1:1">
      <c r="A532" s="102"/>
    </row>
    <row r="533" spans="1:1">
      <c r="A533" s="102"/>
    </row>
    <row r="534" spans="1:1">
      <c r="A534" s="102"/>
    </row>
    <row r="535" spans="1:1">
      <c r="A535" s="102"/>
    </row>
    <row r="536" spans="1:1">
      <c r="A536" s="102"/>
    </row>
    <row r="537" spans="1:1">
      <c r="A537" s="102"/>
    </row>
    <row r="538" spans="1:1">
      <c r="A538" s="102"/>
    </row>
    <row r="539" spans="1:1">
      <c r="A539" s="102"/>
    </row>
    <row r="540" spans="1:1">
      <c r="A540" s="102"/>
    </row>
  </sheetData>
  <phoneticPr fontId="56" type="noConversion"/>
  <hyperlinks>
    <hyperlink ref="B10" location="'손익현황(그룹 및 은행)'!A1" display="손익현황 [그룹 및 은행]"/>
    <hyperlink ref="B11" location="'재무상태표(그룹 및 은행)'!A1" display="재무상태표 [그룹 및 은행]"/>
    <hyperlink ref="B9" location="'그룹 경영실적 요약'!A1" display="그룹 경영실적 요약"/>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7</vt:i4>
      </vt:variant>
    </vt:vector>
  </HeadingPairs>
  <TitlesOfParts>
    <vt:vector size="25" baseType="lpstr">
      <vt:lpstr>목차</vt:lpstr>
      <vt:lpstr>그룹 경영실적 요약</vt:lpstr>
      <vt:lpstr>손익현황(그룹 및 은행)</vt:lpstr>
      <vt:lpstr>재무상태표(그룹 및 은행)</vt:lpstr>
      <vt:lpstr>NIM &amp; NIS 현황(그룹 및 은행)</vt:lpstr>
      <vt:lpstr>수수료이익 현황(은행)</vt:lpstr>
      <vt:lpstr>판매관리비 현황(그룹 및 은행)</vt:lpstr>
      <vt:lpstr>운용 및 조달현황(부산은행)</vt:lpstr>
      <vt:lpstr>운용 및 조달현황(경남은행)</vt:lpstr>
      <vt:lpstr>자산건전성(그룹)</vt:lpstr>
      <vt:lpstr>자산건전성 현황(부산은행)</vt:lpstr>
      <vt:lpstr>자산건전성 현황(경남은행)</vt:lpstr>
      <vt:lpstr>연체율(부산은행)</vt:lpstr>
      <vt:lpstr>연체율(경남은행)</vt:lpstr>
      <vt:lpstr>충당금 현황(그룹 및 은행)</vt:lpstr>
      <vt:lpstr>자본적정성(그룹 및 은행)</vt:lpstr>
      <vt:lpstr>손익현황(비은행부문)</vt:lpstr>
      <vt:lpstr>포트폴리오 현황(BNK캐피탈)</vt:lpstr>
      <vt:lpstr>'손익현황(그룹 및 은행)'!Print_Area</vt:lpstr>
      <vt:lpstr>'수수료이익 현황(은행)'!Print_Area</vt:lpstr>
      <vt:lpstr>'연체율(경남은행)'!Print_Area</vt:lpstr>
      <vt:lpstr>'자산건전성(그룹)'!Print_Area</vt:lpstr>
      <vt:lpstr>'재무상태표(그룹 및 은행)'!Print_Area</vt:lpstr>
      <vt:lpstr>'충당금 현황(그룹 및 은행)'!Print_Area</vt:lpstr>
      <vt:lpstr>'판매관리비 현황(그룹 및 은행)'!Print_Area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Busan</cp:lastModifiedBy>
  <cp:lastPrinted>2022-07-21T01:16:59Z</cp:lastPrinted>
  <dcterms:created xsi:type="dcterms:W3CDTF">2013-06-28T01:59:45Z</dcterms:created>
  <dcterms:modified xsi:type="dcterms:W3CDTF">2022-07-28T06:39:21Z</dcterms:modified>
</cp:coreProperties>
</file>